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4np.sharepoint.com/sites/OperationsandProjects/Shared Documents/Programmes and Projects/Projects/National Park Health Check/Package Research/Package #1 - Nature and Habitat Protection/"/>
    </mc:Choice>
  </mc:AlternateContent>
  <xr:revisionPtr revIDLastSave="7" documentId="13_ncr:1_{8D89C4D4-AADC-43F0-A4EF-440CC961ACD3}" xr6:coauthVersionLast="47" xr6:coauthVersionMax="47" xr10:uidLastSave="{53386C76-D8E0-4D85-B931-737457481E92}"/>
  <bookViews>
    <workbookView xWindow="-108" yWindow="-108" windowWidth="23256" windowHeight="12456" activeTab="1" xr2:uid="{00000000-000D-0000-FFFF-FFFF00000000}"/>
  </bookViews>
  <sheets>
    <sheet name="METHODOLOGY" sheetId="1" r:id="rId1"/>
    <sheet name="Wales Lakes in NPs" sheetId="2" r:id="rId2"/>
    <sheet name="wales_lakes_c2" sheetId="3" state="hidden" r:id="rId3"/>
    <sheet name="wales_lakes_c3" sheetId="4" state="hidden" r:id="rId4"/>
    <sheet name="England Lakes in NPs" sheetId="5" r:id="rId5"/>
    <sheet name="2013_eng_lakes" sheetId="6" state="hidden" r:id="rId6"/>
    <sheet name="2014_eng_lakes" sheetId="7" state="hidden" r:id="rId7"/>
    <sheet name="2015_eng_lakes" sheetId="8" state="hidden" r:id="rId8"/>
    <sheet name="2016_eng_lakes" sheetId="9" state="hidden" r:id="rId9"/>
    <sheet name="2019_eng_lakes" sheetId="10" state="hidden" r:id="rId10"/>
    <sheet name="2022_eng_lakes" sheetId="11" state="hidden" r:id="rId11"/>
    <sheet name="WALES TOTALS" sheetId="12" r:id="rId12"/>
    <sheet name="ENGLAND TOTALS" sheetId="13" r:id="rId13"/>
    <sheet name="ALL Good or Above (2013-2019)" sheetId="14" r:id="rId14"/>
    <sheet name="DARTMOOR" sheetId="15" r:id="rId15"/>
    <sheet name="EXMOOR" sheetId="16" r:id="rId16"/>
    <sheet name="NEW FOREST" sheetId="17" r:id="rId17"/>
    <sheet name="LAKE DISTRICT" sheetId="18" r:id="rId18"/>
    <sheet name="NORTH YORK MOORS" sheetId="19" r:id="rId19"/>
    <sheet name="NORTHUMBERLAND" sheetId="20" r:id="rId20"/>
    <sheet name="PEAK DISTRICT" sheetId="21" r:id="rId21"/>
    <sheet name="SOUTH DOWNS" sheetId="22" r:id="rId22"/>
    <sheet name="THE BROADS" sheetId="23" r:id="rId23"/>
    <sheet name="YORKSHIRE DALES" sheetId="24" r:id="rId24"/>
  </sheets>
  <definedNames>
    <definedName name="_xlnm._FilterDatabase" localSheetId="5" hidden="1">'2013_eng_lakes'!$A$1:$C$28</definedName>
    <definedName name="_xlnm._FilterDatabase" localSheetId="6" hidden="1">'2014_eng_lakes'!$A$1:$C$1</definedName>
    <definedName name="_xlnm._FilterDatabase" localSheetId="7" hidden="1">'2015_eng_lakes'!$A$1:$C$1</definedName>
    <definedName name="_xlnm._FilterDatabase" localSheetId="8" hidden="1">'2016_eng_lakes'!$A$1:$C$1</definedName>
    <definedName name="_xlnm._FilterDatabase" localSheetId="9" hidden="1">'2019_eng_lakes'!$A$1:$C$1</definedName>
    <definedName name="_xlnm._FilterDatabase" localSheetId="10" hidden="1">'2022_eng_lakes'!$A$1:$C$1</definedName>
    <definedName name="_xlnm._FilterDatabase" localSheetId="4" hidden="1">'England Lakes in NPs'!$A$1:$I$133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8" roundtripDataChecksum="S5AREFvyWgrJ6zrRRsgRIM4/iI9elle8sJ5eH6aeXYY="/>
    </ext>
  </extLst>
</workbook>
</file>

<file path=xl/calcChain.xml><?xml version="1.0" encoding="utf-8"?>
<calcChain xmlns="http://schemas.openxmlformats.org/spreadsheetml/2006/main">
  <c r="H24" i="12" l="1"/>
  <c r="H25" i="12"/>
  <c r="H26" i="12"/>
  <c r="H23" i="12"/>
  <c r="G24" i="12"/>
  <c r="G25" i="12"/>
  <c r="G26" i="12"/>
  <c r="G23" i="12"/>
  <c r="H27" i="12"/>
  <c r="G27" i="12"/>
  <c r="C27" i="12"/>
  <c r="B27" i="12"/>
  <c r="C26" i="12"/>
  <c r="B26" i="12"/>
  <c r="C25" i="12"/>
  <c r="B25" i="12"/>
  <c r="C24" i="12"/>
  <c r="B24" i="12"/>
  <c r="C23" i="12"/>
  <c r="B23" i="12"/>
  <c r="G22" i="13" l="1"/>
  <c r="G23" i="13" s="1"/>
  <c r="F22" i="13"/>
  <c r="F23" i="13" s="1"/>
  <c r="E22" i="13"/>
  <c r="E23" i="13" s="1"/>
  <c r="D22" i="13"/>
  <c r="D23" i="13" s="1"/>
  <c r="C22" i="13"/>
  <c r="C23" i="13" s="1"/>
  <c r="B22" i="13"/>
  <c r="B23" i="13" s="1"/>
  <c r="G21" i="24"/>
  <c r="F21" i="24"/>
  <c r="J21" i="24" s="1"/>
  <c r="E21" i="24"/>
  <c r="D21" i="24"/>
  <c r="C21" i="24"/>
  <c r="B21" i="24"/>
  <c r="I21" i="24" s="1"/>
  <c r="G20" i="24"/>
  <c r="F20" i="24"/>
  <c r="J20" i="24" s="1"/>
  <c r="E20" i="24"/>
  <c r="D20" i="24"/>
  <c r="C20" i="24"/>
  <c r="B20" i="24"/>
  <c r="I20" i="24" s="1"/>
  <c r="G19" i="24"/>
  <c r="F19" i="24"/>
  <c r="J19" i="24" s="1"/>
  <c r="E19" i="24"/>
  <c r="D19" i="24"/>
  <c r="C19" i="24"/>
  <c r="B19" i="24"/>
  <c r="I19" i="24" s="1"/>
  <c r="G18" i="24"/>
  <c r="F18" i="24"/>
  <c r="J18" i="24" s="1"/>
  <c r="E18" i="24"/>
  <c r="D18" i="24"/>
  <c r="C18" i="24"/>
  <c r="B18" i="24"/>
  <c r="I18" i="24" s="1"/>
  <c r="G17" i="24"/>
  <c r="F17" i="24"/>
  <c r="J17" i="24" s="1"/>
  <c r="E17" i="24"/>
  <c r="D17" i="24"/>
  <c r="C17" i="24"/>
  <c r="B17" i="24"/>
  <c r="I17" i="24" s="1"/>
  <c r="G16" i="24"/>
  <c r="F16" i="24"/>
  <c r="J16" i="24" s="1"/>
  <c r="E16" i="24"/>
  <c r="D16" i="24"/>
  <c r="C16" i="24"/>
  <c r="B16" i="24"/>
  <c r="I16" i="24" s="1"/>
  <c r="G21" i="23"/>
  <c r="F21" i="23"/>
  <c r="J21" i="23" s="1"/>
  <c r="E21" i="23"/>
  <c r="D21" i="23"/>
  <c r="C21" i="23"/>
  <c r="B21" i="23"/>
  <c r="I21" i="23" s="1"/>
  <c r="G20" i="23"/>
  <c r="F20" i="23"/>
  <c r="J20" i="23" s="1"/>
  <c r="E20" i="23"/>
  <c r="D20" i="23"/>
  <c r="C20" i="23"/>
  <c r="B20" i="23"/>
  <c r="I20" i="23" s="1"/>
  <c r="G19" i="23"/>
  <c r="F19" i="23"/>
  <c r="J19" i="23" s="1"/>
  <c r="E19" i="23"/>
  <c r="D19" i="23"/>
  <c r="C19" i="23"/>
  <c r="B19" i="23"/>
  <c r="I19" i="23" s="1"/>
  <c r="G18" i="23"/>
  <c r="F18" i="23"/>
  <c r="J18" i="23" s="1"/>
  <c r="E18" i="23"/>
  <c r="D18" i="23"/>
  <c r="C18" i="23"/>
  <c r="B18" i="23"/>
  <c r="I18" i="23" s="1"/>
  <c r="G17" i="23"/>
  <c r="F17" i="23"/>
  <c r="J17" i="23" s="1"/>
  <c r="E17" i="23"/>
  <c r="D17" i="23"/>
  <c r="C17" i="23"/>
  <c r="B17" i="23"/>
  <c r="I17" i="23" s="1"/>
  <c r="G16" i="23"/>
  <c r="F16" i="23"/>
  <c r="J16" i="23" s="1"/>
  <c r="E16" i="23"/>
  <c r="D16" i="23"/>
  <c r="C16" i="23"/>
  <c r="B16" i="23"/>
  <c r="I16" i="23" s="1"/>
  <c r="G21" i="22"/>
  <c r="F21" i="22"/>
  <c r="J21" i="22" s="1"/>
  <c r="E21" i="22"/>
  <c r="D21" i="22"/>
  <c r="C21" i="22"/>
  <c r="B21" i="22"/>
  <c r="I21" i="22" s="1"/>
  <c r="G20" i="22"/>
  <c r="F20" i="22"/>
  <c r="J20" i="22" s="1"/>
  <c r="E20" i="22"/>
  <c r="D20" i="22"/>
  <c r="C20" i="22"/>
  <c r="B20" i="22"/>
  <c r="I20" i="22" s="1"/>
  <c r="G19" i="22"/>
  <c r="F19" i="22"/>
  <c r="J19" i="22" s="1"/>
  <c r="E19" i="22"/>
  <c r="D19" i="22"/>
  <c r="C19" i="22"/>
  <c r="B19" i="22"/>
  <c r="I19" i="22" s="1"/>
  <c r="G18" i="22"/>
  <c r="F18" i="22"/>
  <c r="J18" i="22" s="1"/>
  <c r="E18" i="22"/>
  <c r="D18" i="22"/>
  <c r="C18" i="22"/>
  <c r="B18" i="22"/>
  <c r="I18" i="22" s="1"/>
  <c r="G17" i="22"/>
  <c r="F17" i="22"/>
  <c r="J17" i="22" s="1"/>
  <c r="E17" i="22"/>
  <c r="D17" i="22"/>
  <c r="C17" i="22"/>
  <c r="B17" i="22"/>
  <c r="I17" i="22" s="1"/>
  <c r="G16" i="22"/>
  <c r="F16" i="22"/>
  <c r="J16" i="22" s="1"/>
  <c r="E16" i="22"/>
  <c r="D16" i="22"/>
  <c r="C16" i="22"/>
  <c r="B16" i="22"/>
  <c r="I16" i="22" s="1"/>
  <c r="G21" i="21"/>
  <c r="F21" i="21"/>
  <c r="J21" i="21" s="1"/>
  <c r="E21" i="21"/>
  <c r="D21" i="21"/>
  <c r="C21" i="21"/>
  <c r="B21" i="21"/>
  <c r="I21" i="21" s="1"/>
  <c r="G20" i="21"/>
  <c r="F20" i="21"/>
  <c r="J20" i="21" s="1"/>
  <c r="E20" i="21"/>
  <c r="D20" i="21"/>
  <c r="C20" i="21"/>
  <c r="B20" i="21"/>
  <c r="I20" i="21" s="1"/>
  <c r="G19" i="21"/>
  <c r="F19" i="21"/>
  <c r="J19" i="21" s="1"/>
  <c r="E19" i="21"/>
  <c r="D19" i="21"/>
  <c r="C19" i="21"/>
  <c r="B19" i="21"/>
  <c r="I19" i="21" s="1"/>
  <c r="G18" i="21"/>
  <c r="F18" i="21"/>
  <c r="J18" i="21" s="1"/>
  <c r="E18" i="21"/>
  <c r="D18" i="21"/>
  <c r="C18" i="21"/>
  <c r="B18" i="21"/>
  <c r="I18" i="21" s="1"/>
  <c r="G17" i="21"/>
  <c r="F17" i="21"/>
  <c r="J17" i="21" s="1"/>
  <c r="E17" i="21"/>
  <c r="D17" i="21"/>
  <c r="C17" i="21"/>
  <c r="B17" i="21"/>
  <c r="I17" i="21" s="1"/>
  <c r="G16" i="21"/>
  <c r="F16" i="21"/>
  <c r="J16" i="21" s="1"/>
  <c r="E16" i="21"/>
  <c r="D16" i="21"/>
  <c r="C16" i="21"/>
  <c r="B16" i="21"/>
  <c r="I16" i="21" s="1"/>
  <c r="G21" i="20"/>
  <c r="F21" i="20"/>
  <c r="J21" i="20" s="1"/>
  <c r="E21" i="20"/>
  <c r="D21" i="20"/>
  <c r="C21" i="20"/>
  <c r="B21" i="20"/>
  <c r="I21" i="20" s="1"/>
  <c r="G20" i="20"/>
  <c r="F20" i="20"/>
  <c r="J20" i="20" s="1"/>
  <c r="E20" i="20"/>
  <c r="D20" i="20"/>
  <c r="C20" i="20"/>
  <c r="B20" i="20"/>
  <c r="I20" i="20" s="1"/>
  <c r="G19" i="20"/>
  <c r="F19" i="20"/>
  <c r="J19" i="20" s="1"/>
  <c r="E19" i="20"/>
  <c r="D19" i="20"/>
  <c r="C19" i="20"/>
  <c r="B19" i="20"/>
  <c r="I19" i="20" s="1"/>
  <c r="G18" i="20"/>
  <c r="F18" i="20"/>
  <c r="J18" i="20" s="1"/>
  <c r="E18" i="20"/>
  <c r="D18" i="20"/>
  <c r="C18" i="20"/>
  <c r="B18" i="20"/>
  <c r="I18" i="20" s="1"/>
  <c r="G17" i="20"/>
  <c r="F17" i="20"/>
  <c r="J17" i="20" s="1"/>
  <c r="E17" i="20"/>
  <c r="D17" i="20"/>
  <c r="C17" i="20"/>
  <c r="B17" i="20"/>
  <c r="I17" i="20" s="1"/>
  <c r="G16" i="20"/>
  <c r="F16" i="20"/>
  <c r="J16" i="20" s="1"/>
  <c r="E16" i="20"/>
  <c r="D16" i="20"/>
  <c r="C16" i="20"/>
  <c r="B16" i="20"/>
  <c r="I16" i="20" s="1"/>
  <c r="G21" i="19"/>
  <c r="F21" i="19"/>
  <c r="J21" i="19" s="1"/>
  <c r="E21" i="19"/>
  <c r="D21" i="19"/>
  <c r="C21" i="19"/>
  <c r="B21" i="19"/>
  <c r="I21" i="19" s="1"/>
  <c r="G20" i="19"/>
  <c r="F20" i="19"/>
  <c r="J20" i="19" s="1"/>
  <c r="E20" i="19"/>
  <c r="D20" i="19"/>
  <c r="C20" i="19"/>
  <c r="B20" i="19"/>
  <c r="I20" i="19" s="1"/>
  <c r="G19" i="19"/>
  <c r="F19" i="19"/>
  <c r="J19" i="19" s="1"/>
  <c r="E19" i="19"/>
  <c r="D19" i="19"/>
  <c r="C19" i="19"/>
  <c r="B19" i="19"/>
  <c r="I19" i="19" s="1"/>
  <c r="G18" i="19"/>
  <c r="F18" i="19"/>
  <c r="J18" i="19" s="1"/>
  <c r="E18" i="19"/>
  <c r="D18" i="19"/>
  <c r="C18" i="19"/>
  <c r="B18" i="19"/>
  <c r="I18" i="19" s="1"/>
  <c r="G17" i="19"/>
  <c r="F17" i="19"/>
  <c r="J17" i="19" s="1"/>
  <c r="E17" i="19"/>
  <c r="D17" i="19"/>
  <c r="C17" i="19"/>
  <c r="B17" i="19"/>
  <c r="I17" i="19" s="1"/>
  <c r="G16" i="19"/>
  <c r="F16" i="19"/>
  <c r="J16" i="19" s="1"/>
  <c r="E16" i="19"/>
  <c r="D16" i="19"/>
  <c r="C16" i="19"/>
  <c r="B16" i="19"/>
  <c r="I16" i="19" s="1"/>
  <c r="G21" i="18"/>
  <c r="F21" i="18"/>
  <c r="J21" i="18" s="1"/>
  <c r="E21" i="18"/>
  <c r="D21" i="18"/>
  <c r="C21" i="18"/>
  <c r="B21" i="18"/>
  <c r="I21" i="18" s="1"/>
  <c r="G20" i="18"/>
  <c r="F20" i="18"/>
  <c r="J20" i="18" s="1"/>
  <c r="E20" i="18"/>
  <c r="D20" i="18"/>
  <c r="C20" i="18"/>
  <c r="B20" i="18"/>
  <c r="I20" i="18" s="1"/>
  <c r="G19" i="18"/>
  <c r="F19" i="18"/>
  <c r="J19" i="18" s="1"/>
  <c r="E19" i="18"/>
  <c r="D19" i="18"/>
  <c r="C19" i="18"/>
  <c r="B19" i="18"/>
  <c r="I19" i="18" s="1"/>
  <c r="G18" i="18"/>
  <c r="F18" i="18"/>
  <c r="J18" i="18" s="1"/>
  <c r="E18" i="18"/>
  <c r="D18" i="18"/>
  <c r="C18" i="18"/>
  <c r="B18" i="18"/>
  <c r="I18" i="18" s="1"/>
  <c r="G17" i="18"/>
  <c r="F17" i="18"/>
  <c r="J17" i="18" s="1"/>
  <c r="E17" i="18"/>
  <c r="D17" i="18"/>
  <c r="C17" i="18"/>
  <c r="B17" i="18"/>
  <c r="I17" i="18" s="1"/>
  <c r="G16" i="18"/>
  <c r="F16" i="18"/>
  <c r="J16" i="18" s="1"/>
  <c r="E16" i="18"/>
  <c r="D16" i="18"/>
  <c r="C16" i="18"/>
  <c r="B16" i="18"/>
  <c r="I16" i="18" s="1"/>
  <c r="G21" i="17"/>
  <c r="F21" i="17"/>
  <c r="J21" i="17" s="1"/>
  <c r="E21" i="17"/>
  <c r="D21" i="17"/>
  <c r="C21" i="17"/>
  <c r="B21" i="17"/>
  <c r="I21" i="17" s="1"/>
  <c r="G20" i="17"/>
  <c r="F20" i="17"/>
  <c r="J20" i="17" s="1"/>
  <c r="E20" i="17"/>
  <c r="D20" i="17"/>
  <c r="C20" i="17"/>
  <c r="B20" i="17"/>
  <c r="I20" i="17" s="1"/>
  <c r="G19" i="17"/>
  <c r="F19" i="17"/>
  <c r="J19" i="17" s="1"/>
  <c r="E19" i="17"/>
  <c r="D19" i="17"/>
  <c r="C19" i="17"/>
  <c r="B19" i="17"/>
  <c r="I19" i="17" s="1"/>
  <c r="G18" i="17"/>
  <c r="F18" i="17"/>
  <c r="J18" i="17" s="1"/>
  <c r="E18" i="17"/>
  <c r="D18" i="17"/>
  <c r="C18" i="17"/>
  <c r="B18" i="17"/>
  <c r="I18" i="17" s="1"/>
  <c r="G17" i="17"/>
  <c r="F17" i="17"/>
  <c r="J17" i="17" s="1"/>
  <c r="E17" i="17"/>
  <c r="D17" i="17"/>
  <c r="C17" i="17"/>
  <c r="B17" i="17"/>
  <c r="I17" i="17" s="1"/>
  <c r="G16" i="17"/>
  <c r="F16" i="17"/>
  <c r="J16" i="17" s="1"/>
  <c r="E16" i="17"/>
  <c r="D16" i="17"/>
  <c r="C16" i="17"/>
  <c r="B16" i="17"/>
  <c r="I16" i="17" s="1"/>
  <c r="G21" i="16"/>
  <c r="F21" i="16"/>
  <c r="J21" i="16" s="1"/>
  <c r="E21" i="16"/>
  <c r="D21" i="16"/>
  <c r="C21" i="16"/>
  <c r="B21" i="16"/>
  <c r="I21" i="16" s="1"/>
  <c r="G20" i="16"/>
  <c r="F20" i="16"/>
  <c r="J20" i="16" s="1"/>
  <c r="E20" i="16"/>
  <c r="D20" i="16"/>
  <c r="C20" i="16"/>
  <c r="B20" i="16"/>
  <c r="I20" i="16" s="1"/>
  <c r="G19" i="16"/>
  <c r="F19" i="16"/>
  <c r="J19" i="16" s="1"/>
  <c r="E19" i="16"/>
  <c r="D19" i="16"/>
  <c r="C19" i="16"/>
  <c r="B19" i="16"/>
  <c r="I19" i="16" s="1"/>
  <c r="G18" i="16"/>
  <c r="F18" i="16"/>
  <c r="J18" i="16" s="1"/>
  <c r="E18" i="16"/>
  <c r="D18" i="16"/>
  <c r="C18" i="16"/>
  <c r="B18" i="16"/>
  <c r="I18" i="16" s="1"/>
  <c r="G17" i="16"/>
  <c r="F17" i="16"/>
  <c r="J17" i="16" s="1"/>
  <c r="E17" i="16"/>
  <c r="D17" i="16"/>
  <c r="C17" i="16"/>
  <c r="B17" i="16"/>
  <c r="I17" i="16" s="1"/>
  <c r="G16" i="16"/>
  <c r="F16" i="16"/>
  <c r="J16" i="16" s="1"/>
  <c r="E16" i="16"/>
  <c r="D16" i="16"/>
  <c r="C16" i="16"/>
  <c r="B16" i="16"/>
  <c r="I16" i="16" s="1"/>
  <c r="G21" i="15"/>
  <c r="F21" i="15"/>
  <c r="J21" i="15" s="1"/>
  <c r="E21" i="15"/>
  <c r="D21" i="15"/>
  <c r="C21" i="15"/>
  <c r="B21" i="15"/>
  <c r="I21" i="15" s="1"/>
  <c r="G20" i="15"/>
  <c r="F20" i="15"/>
  <c r="J20" i="15" s="1"/>
  <c r="E20" i="15"/>
  <c r="D20" i="15"/>
  <c r="C20" i="15"/>
  <c r="B20" i="15"/>
  <c r="I20" i="15" s="1"/>
  <c r="G19" i="15"/>
  <c r="F19" i="15"/>
  <c r="J19" i="15" s="1"/>
  <c r="E19" i="15"/>
  <c r="D19" i="15"/>
  <c r="C19" i="15"/>
  <c r="B19" i="15"/>
  <c r="I19" i="15" s="1"/>
  <c r="G18" i="15"/>
  <c r="F18" i="15"/>
  <c r="J18" i="15" s="1"/>
  <c r="E18" i="15"/>
  <c r="D18" i="15"/>
  <c r="C18" i="15"/>
  <c r="B18" i="15"/>
  <c r="I18" i="15" s="1"/>
  <c r="G17" i="15"/>
  <c r="F17" i="15"/>
  <c r="J17" i="15" s="1"/>
  <c r="E17" i="15"/>
  <c r="D17" i="15"/>
  <c r="C17" i="15"/>
  <c r="B17" i="15"/>
  <c r="I17" i="15" s="1"/>
  <c r="G16" i="15"/>
  <c r="F16" i="15"/>
  <c r="J16" i="15" s="1"/>
  <c r="E16" i="15"/>
  <c r="D16" i="15"/>
  <c r="C16" i="15"/>
  <c r="B16" i="15"/>
  <c r="I16" i="15" s="1"/>
  <c r="F16" i="14"/>
  <c r="F15" i="14"/>
  <c r="F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D4" i="14"/>
  <c r="C4" i="14"/>
  <c r="B4" i="14"/>
  <c r="G10" i="13"/>
  <c r="F10" i="13"/>
  <c r="E10" i="13"/>
  <c r="D10" i="13"/>
  <c r="C10" i="13"/>
  <c r="B10" i="13"/>
  <c r="G9" i="13"/>
  <c r="F9" i="13"/>
  <c r="E9" i="13"/>
  <c r="D9" i="13"/>
  <c r="C9" i="13"/>
  <c r="B9" i="13"/>
  <c r="G8" i="13"/>
  <c r="F8" i="13"/>
  <c r="E8" i="13"/>
  <c r="D8" i="13"/>
  <c r="C8" i="13"/>
  <c r="B8" i="13"/>
  <c r="G7" i="13"/>
  <c r="F7" i="13"/>
  <c r="E7" i="13"/>
  <c r="D7" i="13"/>
  <c r="C7" i="13"/>
  <c r="B7" i="13"/>
  <c r="G6" i="13"/>
  <c r="F6" i="13"/>
  <c r="E6" i="13"/>
  <c r="D6" i="13"/>
  <c r="C6" i="13"/>
  <c r="B6" i="13"/>
  <c r="G5" i="13"/>
  <c r="G16" i="13" s="1"/>
  <c r="F5" i="13"/>
  <c r="F16" i="13" s="1"/>
  <c r="J16" i="13" s="1"/>
  <c r="E5" i="13"/>
  <c r="E16" i="13" s="1"/>
  <c r="D5" i="13"/>
  <c r="D16" i="13" s="1"/>
  <c r="C5" i="13"/>
  <c r="C16" i="13" s="1"/>
  <c r="B5" i="13"/>
  <c r="B16" i="13" s="1"/>
  <c r="I16" i="13" s="1"/>
  <c r="H20" i="12"/>
  <c r="G20" i="12"/>
  <c r="D20" i="12"/>
  <c r="H19" i="12"/>
  <c r="G19" i="12"/>
  <c r="D19" i="12"/>
  <c r="H18" i="12"/>
  <c r="G18" i="12"/>
  <c r="D18" i="12"/>
  <c r="H14" i="12"/>
  <c r="G14" i="12"/>
  <c r="D14" i="12"/>
  <c r="H13" i="12"/>
  <c r="G13" i="12"/>
  <c r="D13" i="12"/>
  <c r="H12" i="12"/>
  <c r="G12" i="12"/>
  <c r="D12" i="12"/>
  <c r="H11" i="12"/>
  <c r="G11" i="12"/>
  <c r="D11" i="12"/>
  <c r="H7" i="12"/>
  <c r="G7" i="12"/>
  <c r="D7" i="12"/>
  <c r="H6" i="12"/>
  <c r="G6" i="12"/>
  <c r="D6" i="12"/>
  <c r="H5" i="12"/>
  <c r="G5" i="12"/>
  <c r="D5" i="12"/>
  <c r="I5" i="12" l="1"/>
  <c r="I6" i="12"/>
  <c r="I7" i="12"/>
  <c r="I11" i="12"/>
  <c r="I12" i="12"/>
  <c r="I13" i="12"/>
  <c r="I14" i="12"/>
  <c r="I18" i="12"/>
  <c r="I19" i="12"/>
  <c r="I20" i="12"/>
  <c r="K16" i="13"/>
  <c r="B17" i="13"/>
  <c r="C17" i="13"/>
  <c r="D17" i="13"/>
  <c r="E17" i="13"/>
  <c r="F17" i="13"/>
  <c r="G17" i="13"/>
  <c r="B18" i="13"/>
  <c r="C18" i="13"/>
  <c r="D18" i="13"/>
  <c r="E18" i="13"/>
  <c r="F18" i="13"/>
  <c r="G18" i="13"/>
  <c r="B19" i="13"/>
  <c r="C19" i="13"/>
  <c r="D19" i="13"/>
  <c r="E19" i="13"/>
  <c r="F19" i="13"/>
  <c r="G19" i="13"/>
  <c r="B20" i="13"/>
  <c r="C20" i="13"/>
  <c r="D20" i="13"/>
  <c r="E20" i="13"/>
  <c r="F20" i="13"/>
  <c r="G20" i="13"/>
  <c r="B21" i="13"/>
  <c r="C21" i="13"/>
  <c r="D21" i="13"/>
  <c r="E21" i="13"/>
  <c r="F21" i="13"/>
  <c r="G21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K16" i="15"/>
  <c r="K17" i="15"/>
  <c r="K18" i="15"/>
  <c r="K19" i="15"/>
  <c r="K20" i="15"/>
  <c r="K21" i="15"/>
  <c r="K16" i="16"/>
  <c r="K17" i="16"/>
  <c r="K18" i="16"/>
  <c r="K19" i="16"/>
  <c r="K20" i="16"/>
  <c r="K21" i="16"/>
  <c r="K16" i="17"/>
  <c r="K17" i="17"/>
  <c r="K18" i="17"/>
  <c r="K19" i="17"/>
  <c r="K20" i="17"/>
  <c r="K21" i="17"/>
  <c r="K16" i="18"/>
  <c r="K17" i="18"/>
  <c r="K18" i="18"/>
  <c r="K19" i="18"/>
  <c r="K20" i="18"/>
  <c r="K21" i="18"/>
  <c r="K16" i="19"/>
  <c r="K17" i="19"/>
  <c r="K18" i="19"/>
  <c r="K19" i="19"/>
  <c r="K20" i="19"/>
  <c r="K21" i="19"/>
  <c r="K16" i="20"/>
  <c r="K17" i="20"/>
  <c r="K18" i="20"/>
  <c r="K19" i="20"/>
  <c r="K20" i="20"/>
  <c r="K21" i="20"/>
  <c r="K16" i="21"/>
  <c r="K17" i="21"/>
  <c r="K18" i="21"/>
  <c r="K19" i="21"/>
  <c r="K20" i="21"/>
  <c r="K21" i="21"/>
  <c r="K16" i="22"/>
  <c r="K17" i="22"/>
  <c r="K18" i="22"/>
  <c r="K19" i="22"/>
  <c r="K20" i="22"/>
  <c r="K21" i="22"/>
  <c r="K16" i="23"/>
  <c r="K17" i="23"/>
  <c r="K18" i="23"/>
  <c r="K19" i="23"/>
  <c r="K20" i="23"/>
  <c r="K21" i="23"/>
  <c r="K16" i="24"/>
  <c r="K17" i="24"/>
  <c r="K18" i="24"/>
  <c r="K19" i="24"/>
  <c r="K20" i="24"/>
  <c r="K21" i="24"/>
  <c r="J21" i="13" l="1"/>
  <c r="I21" i="13"/>
  <c r="J20" i="13"/>
  <c r="I20" i="13"/>
  <c r="J19" i="13"/>
  <c r="I19" i="13"/>
  <c r="J18" i="13"/>
  <c r="I18" i="13"/>
  <c r="J17" i="13"/>
  <c r="I17" i="13"/>
  <c r="K17" i="13" l="1"/>
  <c r="K18" i="13"/>
  <c r="K19" i="13"/>
  <c r="K20" i="13"/>
  <c r="K21" i="13"/>
</calcChain>
</file>

<file path=xl/sharedStrings.xml><?xml version="1.0" encoding="utf-8"?>
<sst xmlns="http://schemas.openxmlformats.org/spreadsheetml/2006/main" count="2119" uniqueCount="458">
  <si>
    <t>METHODOLOGY</t>
  </si>
  <si>
    <t>The following method was carried out using QGIS:</t>
  </si>
  <si>
    <t>England river classifications data source: https://environment.data.gov.uk/catchment-planning/England/classifications.csv</t>
  </si>
  <si>
    <t>Walesdata: https://datamap.gov.wales/layergroups/geonode:nrw_wfd_cycle_3_classifications</t>
  </si>
  <si>
    <t xml:space="preserve">Data filtered by surface water; rivers; ecological </t>
  </si>
  <si>
    <t>Filtered data then split based on 'year' attribute, generating a series of data tables attributing data collected in inidividual years to each relevant waterbody</t>
  </si>
  <si>
    <t>All of the data tables of individual years were then joined to a vector layer for river waterbodies, therefore creating a new attribute field for each year a water body has been monitored.</t>
  </si>
  <si>
    <t>Vector layer then joined by location to national parks, deonting water bodies within each national park</t>
  </si>
  <si>
    <t>This can now be exported as additional serarchable database whereby waterbodies linked to national parks can be searched for based on wbid and all monotoring years made available.</t>
  </si>
  <si>
    <t>Statistics generated by category (year and name of NP); this was repeated for each year generating a count of waterbodies in each condition category within each national park for a given year.</t>
  </si>
  <si>
    <t>Each of the stats by category results (by year) were then exported and collated into a spreadheet.</t>
  </si>
  <si>
    <t>name</t>
  </si>
  <si>
    <t>NP_NAME</t>
  </si>
  <si>
    <t>wbid</t>
  </si>
  <si>
    <t>wb_name</t>
  </si>
  <si>
    <t>Lakes C2 Wales</t>
  </si>
  <si>
    <t>Lakes C3 Wales</t>
  </si>
  <si>
    <t>BRECON</t>
  </si>
  <si>
    <t>Brecon Beacons</t>
  </si>
  <si>
    <t>GB30939967</t>
  </si>
  <si>
    <t>Usk Reservoir</t>
  </si>
  <si>
    <t>Good</t>
  </si>
  <si>
    <t>GB30940302</t>
  </si>
  <si>
    <t>Cray Reservoir</t>
  </si>
  <si>
    <t>Moderate</t>
  </si>
  <si>
    <t>GB31040990</t>
  </si>
  <si>
    <t>Penderyn Reservoir</t>
  </si>
  <si>
    <t>GB30940987</t>
  </si>
  <si>
    <t>Nant-moel Reservoir</t>
  </si>
  <si>
    <t>GB30940441</t>
  </si>
  <si>
    <t>Beacons Reservoir</t>
  </si>
  <si>
    <t>GB30941017</t>
  </si>
  <si>
    <t>Nanthir Reservoir</t>
  </si>
  <si>
    <t>GB30940648</t>
  </si>
  <si>
    <t>Llwyn-on Reservoir</t>
  </si>
  <si>
    <t>GB30940429</t>
  </si>
  <si>
    <t>Upper Neuadd Reservoir</t>
  </si>
  <si>
    <t>GB30940600</t>
  </si>
  <si>
    <t>Pontsticill Reservoir</t>
  </si>
  <si>
    <t>GB30940365</t>
  </si>
  <si>
    <t>Talybont Reservoir</t>
  </si>
  <si>
    <t>GB30940067</t>
  </si>
  <si>
    <t>Llangorse Lake</t>
  </si>
  <si>
    <t>Poor</t>
  </si>
  <si>
    <t>GB30940604</t>
  </si>
  <si>
    <t>Llangynidr Reservoir</t>
  </si>
  <si>
    <t>GB30940635</t>
  </si>
  <si>
    <t>Carno Reservoir</t>
  </si>
  <si>
    <t>GB30939891</t>
  </si>
  <si>
    <t>Grwyne Fawr Reservoir</t>
  </si>
  <si>
    <t>GB30940542</t>
  </si>
  <si>
    <t>Cantref Reservoir</t>
  </si>
  <si>
    <t>GB30940556</t>
  </si>
  <si>
    <t>Pentwyn Reservoir</t>
  </si>
  <si>
    <t>GB31040457</t>
  </si>
  <si>
    <t>Ystradfellte Reservoir</t>
  </si>
  <si>
    <t>PEMBROKESHIRE</t>
  </si>
  <si>
    <t>Pembrokeshire Coast</t>
  </si>
  <si>
    <t>GB31047015</t>
  </si>
  <si>
    <t>Bosherston Lily Ponds (West Arm and Central)</t>
  </si>
  <si>
    <t>GB31047013</t>
  </si>
  <si>
    <t>Bosherston Lily Ponds (Eastern Arm)</t>
  </si>
  <si>
    <t>GB31039942</t>
  </si>
  <si>
    <t>Rosebush Reservoir</t>
  </si>
  <si>
    <t>GB31047014</t>
  </si>
  <si>
    <t>Bosherston Lily Ponds (Central Arm)</t>
  </si>
  <si>
    <t>SNOWDONIA</t>
  </si>
  <si>
    <t>Snowdonia</t>
  </si>
  <si>
    <t>GB31034249</t>
  </si>
  <si>
    <t>Llyn Cwm Dulyn</t>
  </si>
  <si>
    <t>GB31034002</t>
  </si>
  <si>
    <t>Llyn Cwellyn</t>
  </si>
  <si>
    <t>GB31034490</t>
  </si>
  <si>
    <t>Llyn Cwmystradllyn</t>
  </si>
  <si>
    <t>GB31033722</t>
  </si>
  <si>
    <t>Marchlyn Bach Reservoir</t>
  </si>
  <si>
    <t>GB31034042</t>
  </si>
  <si>
    <t>Llyn Glaslyn</t>
  </si>
  <si>
    <t>GB31033737</t>
  </si>
  <si>
    <t>Marchlyn Mawr Reservoir</t>
  </si>
  <si>
    <t>GB31034033</t>
  </si>
  <si>
    <t>Llyn Llydaw</t>
  </si>
  <si>
    <t>GB31035180</t>
  </si>
  <si>
    <t>Llyn Cwm Bychan</t>
  </si>
  <si>
    <t>GB31034866</t>
  </si>
  <si>
    <t>Llyn Tecwyn Uchaf</t>
  </si>
  <si>
    <t>GB31033836</t>
  </si>
  <si>
    <t>Llyn Idwal</t>
  </si>
  <si>
    <t>High</t>
  </si>
  <si>
    <t>GB31035056</t>
  </si>
  <si>
    <t>Llyn Eiddew-mawr</t>
  </si>
  <si>
    <t>GB31035561</t>
  </si>
  <si>
    <t>Llyn Bodlyn</t>
  </si>
  <si>
    <t>GB31033974</t>
  </si>
  <si>
    <t>Llyn Cwmffynnon</t>
  </si>
  <si>
    <t>GB31034319</t>
  </si>
  <si>
    <t>Llyn Llagi</t>
  </si>
  <si>
    <t>GB31033803</t>
  </si>
  <si>
    <t>Llyn Ogwen</t>
  </si>
  <si>
    <t>GB31035426</t>
  </si>
  <si>
    <t>Llyn Hywel</t>
  </si>
  <si>
    <t>GB31034870</t>
  </si>
  <si>
    <t>Llyn Trawsfynydd</t>
  </si>
  <si>
    <t>GB31035578</t>
  </si>
  <si>
    <t>Llyn Cwm Mynach</t>
  </si>
  <si>
    <t>GB31033699</t>
  </si>
  <si>
    <t>Ffynnon Llugwy</t>
  </si>
  <si>
    <t>GB31033537</t>
  </si>
  <si>
    <t>Dulyn Reservoir</t>
  </si>
  <si>
    <t>GB31033578</t>
  </si>
  <si>
    <t>Melynllyn</t>
  </si>
  <si>
    <t>GB31036267</t>
  </si>
  <si>
    <t>Llyn Cau</t>
  </si>
  <si>
    <t>GB31033571</t>
  </si>
  <si>
    <t>Llyn Eigiau</t>
  </si>
  <si>
    <t>GB31033686</t>
  </si>
  <si>
    <t>Llyn Cowlyd</t>
  </si>
  <si>
    <t>GB31034613</t>
  </si>
  <si>
    <t>Llyn Morwynion</t>
  </si>
  <si>
    <t>GB31035712</t>
  </si>
  <si>
    <t>Llyn Cynwch</t>
  </si>
  <si>
    <t>GB31034511</t>
  </si>
  <si>
    <t>Llynnau Gamallt</t>
  </si>
  <si>
    <t>GB31034895</t>
  </si>
  <si>
    <t>Llyn y Garn</t>
  </si>
  <si>
    <t>GB31034400</t>
  </si>
  <si>
    <t>Llyn Conwy</t>
  </si>
  <si>
    <t>GB31134854</t>
  </si>
  <si>
    <t>Llyn Tryweryn</t>
  </si>
  <si>
    <t>GB31134633</t>
  </si>
  <si>
    <t>Llyn Arenig Fach</t>
  </si>
  <si>
    <t>GB31134644</t>
  </si>
  <si>
    <t>Llyn Celyn</t>
  </si>
  <si>
    <t>GB31036405</t>
  </si>
  <si>
    <t>Tal-y-llyn Lake</t>
  </si>
  <si>
    <t>GB31134864</t>
  </si>
  <si>
    <t>Llyn Arenig fawr</t>
  </si>
  <si>
    <t>GB31134987</t>
  </si>
  <si>
    <t>Llyn Tegid</t>
  </si>
  <si>
    <t>Lakes C2 Wales — Lakes_OverallWaterBody</t>
  </si>
  <si>
    <t>count</t>
  </si>
  <si>
    <t>overallwb</t>
  </si>
  <si>
    <t>wb_id</t>
  </si>
  <si>
    <t>Eng Lakes Year_2013_Status</t>
  </si>
  <si>
    <t>Eng Lakes Year_2014_Status</t>
  </si>
  <si>
    <t>Eng Lakes Year_2015_Status</t>
  </si>
  <si>
    <t>Eng Lakes Year_2016_Status</t>
  </si>
  <si>
    <t>Eng Lakes Year_2019_Status</t>
  </si>
  <si>
    <t>Eng Lakes Year_2022_Status</t>
  </si>
  <si>
    <t>DARTMOOR</t>
  </si>
  <si>
    <t>GB30846264</t>
  </si>
  <si>
    <t>Venford Reservoir</t>
  </si>
  <si>
    <t>GB30846279</t>
  </si>
  <si>
    <t>Burrator Reservoir</t>
  </si>
  <si>
    <t>GB30846284</t>
  </si>
  <si>
    <t>Red Lake Pool</t>
  </si>
  <si>
    <t>GB30846291</t>
  </si>
  <si>
    <t>Avon Dam Reservoir</t>
  </si>
  <si>
    <t>GB30846305</t>
  </si>
  <si>
    <t>Ugborough Reservoir</t>
  </si>
  <si>
    <t>GB30846114</t>
  </si>
  <si>
    <t>Kennick Reservoir</t>
  </si>
  <si>
    <t>GB30846123</t>
  </si>
  <si>
    <t>Fernworthy Reservoir</t>
  </si>
  <si>
    <t>GB30846138</t>
  </si>
  <si>
    <t>Tottiford Reservoir</t>
  </si>
  <si>
    <t>GB30846161</t>
  </si>
  <si>
    <t>Trenchford Reservoir</t>
  </si>
  <si>
    <t>GB30845945</t>
  </si>
  <si>
    <t>Meldon Reservoir</t>
  </si>
  <si>
    <t>EXMOOR</t>
  </si>
  <si>
    <t>GB30843867</t>
  </si>
  <si>
    <t>Nutscale Reservoir</t>
  </si>
  <si>
    <t>GB30843906</t>
  </si>
  <si>
    <t>Pinkery Pond</t>
  </si>
  <si>
    <t>GB30844471</t>
  </si>
  <si>
    <t>Wimbleball Lake</t>
  </si>
  <si>
    <t>LAKE DISTRICT</t>
  </si>
  <si>
    <t>GB30228955</t>
  </si>
  <si>
    <t>Ullswater</t>
  </si>
  <si>
    <t>GB30229073</t>
  </si>
  <si>
    <t>Haweswater Reservoir</t>
  </si>
  <si>
    <t>GB30229083</t>
  </si>
  <si>
    <t>Red Tarn Helvellyn</t>
  </si>
  <si>
    <t>GB30229116</t>
  </si>
  <si>
    <t>Brothers Water</t>
  </si>
  <si>
    <t>GB30229125</t>
  </si>
  <si>
    <t>Hayeswater</t>
  </si>
  <si>
    <t>GB30229129</t>
  </si>
  <si>
    <t>Grisedale Tarn</t>
  </si>
  <si>
    <t>GB30229146</t>
  </si>
  <si>
    <t>Blea Water</t>
  </si>
  <si>
    <t>GB31228796</t>
  </si>
  <si>
    <t>Chapelhouse Reservoir</t>
  </si>
  <si>
    <t>GB31228806</t>
  </si>
  <si>
    <t>Over Water</t>
  </si>
  <si>
    <t>GB31228986</t>
  </si>
  <si>
    <t>Loweswater</t>
  </si>
  <si>
    <t>GB31228847</t>
  </si>
  <si>
    <t>Bassenthwaite Lake</t>
  </si>
  <si>
    <t>GB31228965</t>
  </si>
  <si>
    <t>Derwent Water</t>
  </si>
  <si>
    <t>GB31229388</t>
  </si>
  <si>
    <t>Knipe Tarn</t>
  </si>
  <si>
    <t>GB31229000</t>
  </si>
  <si>
    <t>Crummock Water</t>
  </si>
  <si>
    <t>GB31229021</t>
  </si>
  <si>
    <t>Thirlmere</t>
  </si>
  <si>
    <t>GB31229052</t>
  </si>
  <si>
    <t>Buttermere</t>
  </si>
  <si>
    <t>GB31229062</t>
  </si>
  <si>
    <t>Ennerdale Water</t>
  </si>
  <si>
    <t>GB31229097</t>
  </si>
  <si>
    <t>Blea Tarn</t>
  </si>
  <si>
    <t>GB31229419</t>
  </si>
  <si>
    <t>Ghyll Head Reservoir</t>
  </si>
  <si>
    <t>GB31229488</t>
  </si>
  <si>
    <t>Simpson Ground Reservoir</t>
  </si>
  <si>
    <t>GB31247007</t>
  </si>
  <si>
    <t>Windermere (N Basin)</t>
  </si>
  <si>
    <t>GB31247008</t>
  </si>
  <si>
    <t>Windermere (S Basin)</t>
  </si>
  <si>
    <t>GB31229222</t>
  </si>
  <si>
    <t>Elter Water</t>
  </si>
  <si>
    <t>GB31229231</t>
  </si>
  <si>
    <t>Little Langdale Tarn</t>
  </si>
  <si>
    <t>GB31229254</t>
  </si>
  <si>
    <t>Dubbs Reservoir</t>
  </si>
  <si>
    <t>GB31229334</t>
  </si>
  <si>
    <t>Three Dubs Tarn</t>
  </si>
  <si>
    <t>GB31229338</t>
  </si>
  <si>
    <t>Devoke Water</t>
  </si>
  <si>
    <t>GB31229270</t>
  </si>
  <si>
    <t>Blelham Tarn</t>
  </si>
  <si>
    <t>GB31229275</t>
  </si>
  <si>
    <t>Tarn Hows</t>
  </si>
  <si>
    <t>GB31229285</t>
  </si>
  <si>
    <t>Levers Water</t>
  </si>
  <si>
    <t>GB31229321</t>
  </si>
  <si>
    <t>Coniston Water</t>
  </si>
  <si>
    <t>GB31229323</t>
  </si>
  <si>
    <t>Priest Pot</t>
  </si>
  <si>
    <t>GB31229153</t>
  </si>
  <si>
    <t>Scoat Tarn</t>
  </si>
  <si>
    <t>GB31229183</t>
  </si>
  <si>
    <t>Wast Water</t>
  </si>
  <si>
    <t>GB31229184</t>
  </si>
  <si>
    <t>Grasmere</t>
  </si>
  <si>
    <t>GB31229215</t>
  </si>
  <si>
    <t>Burnmoor Tarn</t>
  </si>
  <si>
    <t>GB31229328</t>
  </si>
  <si>
    <t>Esthwaite Water</t>
  </si>
  <si>
    <t>GB31229371</t>
  </si>
  <si>
    <t>Jenny Dam</t>
  </si>
  <si>
    <t>NEW FOREST</t>
  </si>
  <si>
    <t>GB30745790</t>
  </si>
  <si>
    <t>Sowley Pond</t>
  </si>
  <si>
    <t>GB30745652</t>
  </si>
  <si>
    <t>Hatchet Pond</t>
  </si>
  <si>
    <t>GB30845729</t>
  </si>
  <si>
    <t>Holmsley Gravel Pit</t>
  </si>
  <si>
    <t>NORTH YORK MOORS</t>
  </si>
  <si>
    <t>GB30429122</t>
  </si>
  <si>
    <t>Scaling Dam Reservoir</t>
  </si>
  <si>
    <t>GB30429296</t>
  </si>
  <si>
    <t>Cod Beck Reservoir</t>
  </si>
  <si>
    <t>GB30429545</t>
  </si>
  <si>
    <t>Gormire Lake</t>
  </si>
  <si>
    <t>GB30329099</t>
  </si>
  <si>
    <t>Lockwood Beck Reservoir</t>
  </si>
  <si>
    <t>NORTHUMBERLAND</t>
  </si>
  <si>
    <t>GB30327698</t>
  </si>
  <si>
    <t>Kielder Water</t>
  </si>
  <si>
    <t>GB30328165</t>
  </si>
  <si>
    <t>Greenlee Lough</t>
  </si>
  <si>
    <t>GB30328172</t>
  </si>
  <si>
    <t>Broomlee Lough</t>
  </si>
  <si>
    <t>GB30328220</t>
  </si>
  <si>
    <t>Crag Lough</t>
  </si>
  <si>
    <t>GB30327556</t>
  </si>
  <si>
    <t>Linshiels Lake</t>
  </si>
  <si>
    <t>PEAK DISTRICT</t>
  </si>
  <si>
    <t>GB30431771</t>
  </si>
  <si>
    <t>Ramsden Reservoir</t>
  </si>
  <si>
    <t>GB30431565</t>
  </si>
  <si>
    <t>Blakeley Reservoir</t>
  </si>
  <si>
    <t>GB30431609</t>
  </si>
  <si>
    <t>Wessenden Reservoir</t>
  </si>
  <si>
    <t>GB30431667</t>
  </si>
  <si>
    <t>Wessenden Head Reservoir</t>
  </si>
  <si>
    <t>GB30431685</t>
  </si>
  <si>
    <t>Digley Reservoir</t>
  </si>
  <si>
    <t>GB30431693</t>
  </si>
  <si>
    <t>Bilberry Reservoir</t>
  </si>
  <si>
    <t>GB30431968</t>
  </si>
  <si>
    <t>Windleden Reservoir - Lower</t>
  </si>
  <si>
    <t>GB30431517</t>
  </si>
  <si>
    <t>Butterley Reservoir</t>
  </si>
  <si>
    <t>GB30432223</t>
  </si>
  <si>
    <t>Broomhead Reservoir</t>
  </si>
  <si>
    <t>GB30432299</t>
  </si>
  <si>
    <t>Howden Reservoir</t>
  </si>
  <si>
    <t>GB30432352</t>
  </si>
  <si>
    <t>Agden Reservoir</t>
  </si>
  <si>
    <t>GB30432359</t>
  </si>
  <si>
    <t>Derwent Upper Reservoir</t>
  </si>
  <si>
    <t>GB30432627</t>
  </si>
  <si>
    <t>Redmires Reservoirs</t>
  </si>
  <si>
    <t>GB30432034</t>
  </si>
  <si>
    <t>Langsett Reservoir</t>
  </si>
  <si>
    <t>GB30432388</t>
  </si>
  <si>
    <t>Dale Dike Reservoir</t>
  </si>
  <si>
    <t>GB30432418</t>
  </si>
  <si>
    <t>Strines Reservoir</t>
  </si>
  <si>
    <t>GB30432459</t>
  </si>
  <si>
    <t>Ladybower Reservoir</t>
  </si>
  <si>
    <t>GB30432568</t>
  </si>
  <si>
    <t>Rivelin Dams</t>
  </si>
  <si>
    <t>GB30431994</t>
  </si>
  <si>
    <t>Windleden Reservoir - Upper</t>
  </si>
  <si>
    <t>GB30431796</t>
  </si>
  <si>
    <t>Riding Wood Reservoir</t>
  </si>
  <si>
    <t>GB30431821</t>
  </si>
  <si>
    <t>Yateholme Reservoir</t>
  </si>
  <si>
    <t>GB30431848</t>
  </si>
  <si>
    <t>Snailsden Reservoir</t>
  </si>
  <si>
    <t>GB30431864</t>
  </si>
  <si>
    <t>Harden Reservoir</t>
  </si>
  <si>
    <t>GB30431876</t>
  </si>
  <si>
    <t>Winscar Reservoir</t>
  </si>
  <si>
    <t>Bad</t>
  </si>
  <si>
    <t>GB30432078</t>
  </si>
  <si>
    <t>Midhope Reservoir</t>
  </si>
  <si>
    <t>GB30433790</t>
  </si>
  <si>
    <t>Tittesworth Reservoir</t>
  </si>
  <si>
    <t>GB31232950</t>
  </si>
  <si>
    <t>Fernilee Reservoir</t>
  </si>
  <si>
    <t>GB31231778</t>
  </si>
  <si>
    <t>Greenfield Reservoir</t>
  </si>
  <si>
    <t>GB31233043</t>
  </si>
  <si>
    <t>Errwood Reservoir</t>
  </si>
  <si>
    <t>GB31233063</t>
  </si>
  <si>
    <t>Lamaload Reservoir</t>
  </si>
  <si>
    <t>GB31233247</t>
  </si>
  <si>
    <t>Trentabank Reservoir</t>
  </si>
  <si>
    <t>GB31247004</t>
  </si>
  <si>
    <t>Bollinhurst Reservoir</t>
  </si>
  <si>
    <t>GB31247005</t>
  </si>
  <si>
    <t>Horse Coppice Reservoir</t>
  </si>
  <si>
    <t>GB31232111</t>
  </si>
  <si>
    <t>Torside Reservoir</t>
  </si>
  <si>
    <t>GB31232136</t>
  </si>
  <si>
    <t>Rhodeswood Reservoir</t>
  </si>
  <si>
    <t>GB31232150</t>
  </si>
  <si>
    <t>Valehouse Reservoir</t>
  </si>
  <si>
    <t>GB31232242</t>
  </si>
  <si>
    <t>Upper Swineshaw Reservoir</t>
  </si>
  <si>
    <t>GB31232245</t>
  </si>
  <si>
    <t>Swineshaw Reservoir</t>
  </si>
  <si>
    <t>GB31232499</t>
  </si>
  <si>
    <t>Kinder Reservoir</t>
  </si>
  <si>
    <t>GB31231791</t>
  </si>
  <si>
    <t>Yeoman Hey Reservoir</t>
  </si>
  <si>
    <t>GB31231829</t>
  </si>
  <si>
    <t>Dovestone Reservoir</t>
  </si>
  <si>
    <t>GB31231942</t>
  </si>
  <si>
    <t>Chew Reservoir</t>
  </si>
  <si>
    <t>GB31232065</t>
  </si>
  <si>
    <t>Woodhead Reservoir</t>
  </si>
  <si>
    <t>SOUTH DOWNS</t>
  </si>
  <si>
    <t>GB30644482</t>
  </si>
  <si>
    <t>Woolmer Pond</t>
  </si>
  <si>
    <t>GB30644576</t>
  </si>
  <si>
    <t>Forest Mere</t>
  </si>
  <si>
    <t>GB30644464</t>
  </si>
  <si>
    <t>Cranmer Pond</t>
  </si>
  <si>
    <t>GB30745108</t>
  </si>
  <si>
    <t>Burton Mill Pond</t>
  </si>
  <si>
    <t>GB30744522</t>
  </si>
  <si>
    <t>Shillinglee Lake</t>
  </si>
  <si>
    <t>THE BROADS</t>
  </si>
  <si>
    <t>GB30536730</t>
  </si>
  <si>
    <t>Rockland Broad</t>
  </si>
  <si>
    <t>GB30535645</t>
  </si>
  <si>
    <t>Horsey Mere</t>
  </si>
  <si>
    <t>GB30535655</t>
  </si>
  <si>
    <t>Barton Broad</t>
  </si>
  <si>
    <t>GB30547009</t>
  </si>
  <si>
    <t>Ormesby Broad</t>
  </si>
  <si>
    <t>GB30547010</t>
  </si>
  <si>
    <t>Rollesby Broad</t>
  </si>
  <si>
    <t>GB30547011</t>
  </si>
  <si>
    <t>Ormesby Little Broad</t>
  </si>
  <si>
    <t>GB30547012</t>
  </si>
  <si>
    <t>Filby Broad</t>
  </si>
  <si>
    <t>GB30535738</t>
  </si>
  <si>
    <t>Martham Broad</t>
  </si>
  <si>
    <t>GB30535953</t>
  </si>
  <si>
    <t>Wroxham Broad</t>
  </si>
  <si>
    <t>GB30535959</t>
  </si>
  <si>
    <t>Decoy Broad</t>
  </si>
  <si>
    <t>GB30535977</t>
  </si>
  <si>
    <t>Hoveton Great Broad</t>
  </si>
  <si>
    <t>GB30536029</t>
  </si>
  <si>
    <t>Cockshoot Broad</t>
  </si>
  <si>
    <t>GB30536050</t>
  </si>
  <si>
    <t>Ranworth Broad</t>
  </si>
  <si>
    <t>GB30536202</t>
  </si>
  <si>
    <t>Upton Broad</t>
  </si>
  <si>
    <t>GB30535640</t>
  </si>
  <si>
    <t>Hickling Broad</t>
  </si>
  <si>
    <t>YORKSHIRE DALES</t>
  </si>
  <si>
    <t>GB30429479</t>
  </si>
  <si>
    <t>Semer Water</t>
  </si>
  <si>
    <t>GB30430081</t>
  </si>
  <si>
    <t>Embsay Reservoir</t>
  </si>
  <si>
    <t>GB30429844</t>
  </si>
  <si>
    <t>Malham Tarn</t>
  </si>
  <si>
    <t>GB30429866</t>
  </si>
  <si>
    <t>Grimwith Reservoir</t>
  </si>
  <si>
    <t>GB30430012</t>
  </si>
  <si>
    <t>Upper Barden Reservoir</t>
  </si>
  <si>
    <t>GB30430033</t>
  </si>
  <si>
    <t>Lower Barden Reservoir</t>
  </si>
  <si>
    <t>Lakes in National Parks (WALES)</t>
  </si>
  <si>
    <t>Number of waterbodies</t>
  </si>
  <si>
    <t xml:space="preserve">Percentages </t>
  </si>
  <si>
    <t>Brecon</t>
  </si>
  <si>
    <t>C2</t>
  </si>
  <si>
    <t>C3</t>
  </si>
  <si>
    <t>Change</t>
  </si>
  <si>
    <t>Pembrokeshire</t>
  </si>
  <si>
    <t>All NPs</t>
  </si>
  <si>
    <t>Total</t>
  </si>
  <si>
    <t>TOTALS = Across All National Parks</t>
  </si>
  <si>
    <t>Number of water bodies</t>
  </si>
  <si>
    <t>Does not require assessment / unknown</t>
  </si>
  <si>
    <t>Percentages</t>
  </si>
  <si>
    <t>AVERAGES</t>
  </si>
  <si>
    <t>Cycle 2</t>
  </si>
  <si>
    <t>Cycle3</t>
  </si>
  <si>
    <t>Total Good or High</t>
  </si>
  <si>
    <t>Total failing</t>
  </si>
  <si>
    <t>LAKES Good or Above Over Time</t>
  </si>
  <si>
    <t xml:space="preserve">2013-2019 Change </t>
  </si>
  <si>
    <t xml:space="preserve">2013-2022 Change </t>
  </si>
  <si>
    <r>
      <rPr>
        <b/>
        <sz val="10"/>
        <color theme="1"/>
        <rFont val="Arial"/>
      </rPr>
      <t xml:space="preserve">NOTE: For England </t>
    </r>
    <r>
      <rPr>
        <sz val="10"/>
        <color theme="1"/>
        <rFont val="Arial"/>
      </rPr>
      <t xml:space="preserve">C2 is taken from 2013 data (first monitoring year of Cycle 2), and C3 is taken from 2019 data (first monitoring year of Cycle 3) </t>
    </r>
    <r>
      <rPr>
        <b/>
        <sz val="10"/>
        <color theme="1"/>
        <rFont val="Arial"/>
      </rPr>
      <t xml:space="preserve">For Wales </t>
    </r>
    <r>
      <rPr>
        <sz val="10"/>
        <color theme="1"/>
        <rFont val="Arial"/>
      </rPr>
      <t>there is only data reported for C2 and C3 therefore 2022 data is not logged here.</t>
    </r>
  </si>
  <si>
    <t>Dartmoor</t>
  </si>
  <si>
    <t>Exmoor</t>
  </si>
  <si>
    <t>New Forest</t>
  </si>
  <si>
    <t>Lake District</t>
  </si>
  <si>
    <t>North York Moors</t>
  </si>
  <si>
    <t>Northumberland</t>
  </si>
  <si>
    <t>Peak District</t>
  </si>
  <si>
    <t>South Downs</t>
  </si>
  <si>
    <t>The Broads</t>
  </si>
  <si>
    <t>Yorkshire Dales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</si>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</sst>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22"/>
      <color theme="1"/>
      <name val="Arial"/>
    </font>
    <font>
      <b/>
      <sz val="12"/>
      <color theme="1"/>
      <name val="Arial"/>
    </font>
    <font>
      <b/>
      <sz val="10"/>
      <color rgb="FFFF0000"/>
      <name val="Arial"/>
    </font>
    <font>
      <sz val="10"/>
      <color theme="1"/>
      <name val="Arial"/>
    </font>
    <font>
      <b/>
      <sz val="16"/>
      <color rgb="FFFF0000"/>
      <name val="Arial"/>
    </font>
    <font>
      <sz val="10"/>
      <color rgb="FFFF0000"/>
      <name val="Arial"/>
    </font>
    <font>
      <b/>
      <sz val="11"/>
      <color theme="1"/>
      <name val="Calibri"/>
    </font>
    <font>
      <b/>
      <sz val="16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9" fontId="7" fillId="0" borderId="0" xfId="0" applyNumberFormat="1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7" fillId="0" borderId="0" xfId="0" applyNumberFormat="1" applyFont="1"/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7" fillId="2" borderId="2" xfId="0" applyFont="1" applyFill="1" applyBorder="1"/>
    <xf numFmtId="0" fontId="7" fillId="3" borderId="2" xfId="0" applyFont="1" applyFill="1" applyBorder="1"/>
    <xf numFmtId="9" fontId="7" fillId="2" borderId="2" xfId="0" applyNumberFormat="1" applyFont="1" applyFill="1" applyBorder="1"/>
    <xf numFmtId="9" fontId="7" fillId="3" borderId="2" xfId="0" applyNumberFormat="1" applyFont="1" applyFill="1" applyBorder="1"/>
    <xf numFmtId="0" fontId="7" fillId="4" borderId="2" xfId="0" applyFont="1" applyFill="1" applyBorder="1"/>
    <xf numFmtId="0" fontId="3" fillId="4" borderId="2" xfId="0" applyFont="1" applyFill="1" applyBorder="1"/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vertical="top" wrapText="1"/>
    </xf>
    <xf numFmtId="0" fontId="3" fillId="2" borderId="2" xfId="0" applyFont="1" applyFill="1" applyBorder="1"/>
    <xf numFmtId="0" fontId="3" fillId="3" borderId="2" xfId="0" applyFont="1" applyFill="1" applyBorder="1"/>
    <xf numFmtId="0" fontId="3" fillId="6" borderId="2" xfId="0" applyFont="1" applyFill="1" applyBorder="1"/>
    <xf numFmtId="164" fontId="0" fillId="0" borderId="0" xfId="0" applyNumberFormat="1"/>
    <xf numFmtId="0" fontId="14" fillId="0" borderId="0" xfId="0" applyFont="1"/>
    <xf numFmtId="9" fontId="0" fillId="0" borderId="0" xfId="0" applyNumberFormat="1"/>
    <xf numFmtId="0" fontId="12" fillId="4" borderId="2" xfId="0" applyFont="1" applyFill="1" applyBorder="1" applyAlignment="1">
      <alignment horizontal="center" wrapText="1"/>
    </xf>
    <xf numFmtId="0" fontId="13" fillId="0" borderId="2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defaultColWidth="12.5546875" defaultRowHeight="15" customHeight="1" x14ac:dyDescent="0.25"/>
  <cols>
    <col min="1" max="26" width="8.5546875" customWidth="1"/>
  </cols>
  <sheetData>
    <row r="1" spans="1:1" ht="12.75" customHeight="1" x14ac:dyDescent="0.3">
      <c r="A1" s="1" t="s">
        <v>0</v>
      </c>
    </row>
    <row r="2" spans="1:1" ht="12.75" customHeight="1" x14ac:dyDescent="0.25"/>
    <row r="3" spans="1:1" ht="12.75" customHeight="1" x14ac:dyDescent="0.25">
      <c r="A3" s="2" t="s">
        <v>1</v>
      </c>
    </row>
    <row r="4" spans="1:1" ht="12.75" customHeight="1" x14ac:dyDescent="0.25">
      <c r="A4" s="2" t="s">
        <v>2</v>
      </c>
    </row>
    <row r="5" spans="1:1" ht="12.75" customHeight="1" x14ac:dyDescent="0.25">
      <c r="A5" s="2" t="s">
        <v>3</v>
      </c>
    </row>
    <row r="6" spans="1:1" ht="12.75" customHeight="1" x14ac:dyDescent="0.25"/>
    <row r="7" spans="1:1" ht="12.75" customHeight="1" x14ac:dyDescent="0.25">
      <c r="A7" s="2" t="s">
        <v>4</v>
      </c>
    </row>
    <row r="8" spans="1:1" ht="12.75" customHeight="1" x14ac:dyDescent="0.25">
      <c r="A8" s="2" t="s">
        <v>5</v>
      </c>
    </row>
    <row r="9" spans="1:1" ht="12.75" customHeight="1" x14ac:dyDescent="0.25">
      <c r="A9" s="2" t="s">
        <v>6</v>
      </c>
    </row>
    <row r="10" spans="1:1" ht="12.75" customHeight="1" x14ac:dyDescent="0.25">
      <c r="A10" s="2" t="s">
        <v>7</v>
      </c>
    </row>
    <row r="11" spans="1:1" ht="12.75" customHeight="1" x14ac:dyDescent="0.25">
      <c r="A11" s="2" t="s">
        <v>8</v>
      </c>
    </row>
    <row r="12" spans="1:1" ht="12.75" customHeight="1" x14ac:dyDescent="0.25">
      <c r="A12" s="2" t="s">
        <v>9</v>
      </c>
    </row>
    <row r="13" spans="1:1" ht="12.75" customHeight="1" x14ac:dyDescent="0.25"/>
    <row r="14" spans="1:1" ht="12.75" customHeight="1" x14ac:dyDescent="0.25">
      <c r="A14" s="2" t="s">
        <v>10</v>
      </c>
    </row>
    <row r="15" spans="1:1" ht="12.75" customHeight="1" x14ac:dyDescent="0.25"/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4C6E7"/>
  </sheetPr>
  <dimension ref="A1:C1000"/>
  <sheetViews>
    <sheetView workbookViewId="0"/>
  </sheetViews>
  <sheetFormatPr defaultColWidth="12.5546875" defaultRowHeight="15" customHeight="1" x14ac:dyDescent="0.25"/>
  <cols>
    <col min="1" max="1" width="18.44140625" customWidth="1"/>
    <col min="2" max="2" width="22.33203125" customWidth="1"/>
    <col min="3" max="26" width="8.5546875" customWidth="1"/>
  </cols>
  <sheetData>
    <row r="1" spans="1:3" ht="12.75" customHeight="1" x14ac:dyDescent="0.25">
      <c r="A1" s="3" t="s">
        <v>11</v>
      </c>
      <c r="B1" s="3" t="s">
        <v>147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6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149</v>
      </c>
      <c r="B4" s="2" t="s">
        <v>43</v>
      </c>
      <c r="C4" s="2">
        <v>2</v>
      </c>
    </row>
    <row r="5" spans="1:3" ht="12.75" customHeight="1" x14ac:dyDescent="0.25">
      <c r="A5" s="2" t="s">
        <v>170</v>
      </c>
      <c r="B5" s="2" t="s">
        <v>24</v>
      </c>
      <c r="C5" s="2">
        <v>2</v>
      </c>
    </row>
    <row r="6" spans="1:3" ht="12.75" customHeight="1" x14ac:dyDescent="0.25">
      <c r="A6" s="2" t="s">
        <v>170</v>
      </c>
      <c r="B6" s="2" t="s">
        <v>21</v>
      </c>
      <c r="C6" s="2">
        <v>1</v>
      </c>
    </row>
    <row r="7" spans="1:3" ht="12.75" customHeight="1" x14ac:dyDescent="0.25">
      <c r="A7" s="2" t="s">
        <v>177</v>
      </c>
      <c r="B7" s="2" t="s">
        <v>24</v>
      </c>
      <c r="C7" s="2">
        <v>19</v>
      </c>
    </row>
    <row r="8" spans="1:3" ht="12.75" customHeight="1" x14ac:dyDescent="0.25">
      <c r="A8" s="2" t="s">
        <v>177</v>
      </c>
      <c r="B8" s="2" t="s">
        <v>21</v>
      </c>
      <c r="C8" s="2">
        <v>16</v>
      </c>
    </row>
    <row r="9" spans="1:3" ht="12.75" customHeight="1" x14ac:dyDescent="0.25">
      <c r="A9" s="2" t="s">
        <v>177</v>
      </c>
      <c r="C9" s="2">
        <v>2</v>
      </c>
    </row>
    <row r="10" spans="1:3" ht="12.75" customHeight="1" x14ac:dyDescent="0.25">
      <c r="A10" s="2" t="s">
        <v>177</v>
      </c>
      <c r="B10" s="2" t="s">
        <v>88</v>
      </c>
      <c r="C10" s="2">
        <v>1</v>
      </c>
    </row>
    <row r="11" spans="1:3" ht="12.75" customHeight="1" x14ac:dyDescent="0.25">
      <c r="A11" s="2" t="s">
        <v>254</v>
      </c>
      <c r="B11" s="2" t="s">
        <v>43</v>
      </c>
      <c r="C11" s="2">
        <v>1</v>
      </c>
    </row>
    <row r="12" spans="1:3" ht="12.75" customHeight="1" x14ac:dyDescent="0.25">
      <c r="A12" s="2" t="s">
        <v>254</v>
      </c>
      <c r="B12" s="2" t="s">
        <v>24</v>
      </c>
      <c r="C12" s="2">
        <v>2</v>
      </c>
    </row>
    <row r="13" spans="1:3" ht="12.75" customHeight="1" x14ac:dyDescent="0.25">
      <c r="A13" s="2" t="s">
        <v>261</v>
      </c>
      <c r="B13" s="2" t="s">
        <v>24</v>
      </c>
      <c r="C13" s="2">
        <v>3</v>
      </c>
    </row>
    <row r="14" spans="1:3" ht="12.75" customHeight="1" x14ac:dyDescent="0.25">
      <c r="A14" s="2" t="s">
        <v>261</v>
      </c>
      <c r="B14" s="2" t="s">
        <v>21</v>
      </c>
      <c r="C14" s="2">
        <v>1</v>
      </c>
    </row>
    <row r="15" spans="1:3" ht="12.75" customHeight="1" x14ac:dyDescent="0.25">
      <c r="A15" s="2" t="s">
        <v>270</v>
      </c>
      <c r="B15" s="2" t="s">
        <v>24</v>
      </c>
      <c r="C15" s="2">
        <v>3</v>
      </c>
    </row>
    <row r="16" spans="1:3" ht="12.75" customHeight="1" x14ac:dyDescent="0.25">
      <c r="A16" s="2" t="s">
        <v>270</v>
      </c>
      <c r="B16" s="2" t="s">
        <v>21</v>
      </c>
      <c r="C16" s="2">
        <v>2</v>
      </c>
    </row>
    <row r="17" spans="1:3" ht="12.75" customHeight="1" x14ac:dyDescent="0.25">
      <c r="A17" s="2" t="s">
        <v>281</v>
      </c>
      <c r="B17" s="2" t="s">
        <v>24</v>
      </c>
      <c r="C17" s="2">
        <v>37</v>
      </c>
    </row>
    <row r="18" spans="1:3" ht="12.75" customHeight="1" x14ac:dyDescent="0.25">
      <c r="A18" s="2" t="s">
        <v>281</v>
      </c>
      <c r="C18" s="2">
        <v>3</v>
      </c>
    </row>
    <row r="19" spans="1:3" ht="12.75" customHeight="1" x14ac:dyDescent="0.25">
      <c r="A19" s="2" t="s">
        <v>281</v>
      </c>
      <c r="B19" s="2" t="s">
        <v>21</v>
      </c>
      <c r="C19" s="2">
        <v>2</v>
      </c>
    </row>
    <row r="20" spans="1:3" ht="12.75" customHeight="1" x14ac:dyDescent="0.25">
      <c r="A20" s="2" t="s">
        <v>281</v>
      </c>
      <c r="B20" s="2" t="s">
        <v>330</v>
      </c>
      <c r="C20" s="2">
        <v>1</v>
      </c>
    </row>
    <row r="21" spans="1:3" ht="12.75" customHeight="1" x14ac:dyDescent="0.25">
      <c r="A21" s="2" t="s">
        <v>369</v>
      </c>
      <c r="B21" s="2" t="s">
        <v>24</v>
      </c>
      <c r="C21" s="2">
        <v>3</v>
      </c>
    </row>
    <row r="22" spans="1:3" ht="12.75" customHeight="1" x14ac:dyDescent="0.25">
      <c r="A22" s="2" t="s">
        <v>369</v>
      </c>
      <c r="B22" s="2" t="s">
        <v>21</v>
      </c>
      <c r="C22" s="2">
        <v>1</v>
      </c>
    </row>
    <row r="23" spans="1:3" ht="12.75" customHeight="1" x14ac:dyDescent="0.25">
      <c r="A23" s="2" t="s">
        <v>369</v>
      </c>
      <c r="B23" s="2" t="s">
        <v>43</v>
      </c>
      <c r="C23" s="2">
        <v>1</v>
      </c>
    </row>
    <row r="24" spans="1:3" ht="12.75" customHeight="1" x14ac:dyDescent="0.25">
      <c r="A24" s="2" t="s">
        <v>380</v>
      </c>
      <c r="B24" s="2" t="s">
        <v>24</v>
      </c>
      <c r="C24" s="2">
        <v>6</v>
      </c>
    </row>
    <row r="25" spans="1:3" ht="12.75" customHeight="1" x14ac:dyDescent="0.25">
      <c r="A25" s="2" t="s">
        <v>380</v>
      </c>
      <c r="B25" s="2" t="s">
        <v>43</v>
      </c>
      <c r="C25" s="2">
        <v>8</v>
      </c>
    </row>
    <row r="26" spans="1:3" ht="12.75" customHeight="1" x14ac:dyDescent="0.25">
      <c r="A26" s="2" t="s">
        <v>380</v>
      </c>
      <c r="B26" s="2" t="s">
        <v>21</v>
      </c>
      <c r="C26" s="2">
        <v>1</v>
      </c>
    </row>
    <row r="27" spans="1:3" ht="12.75" customHeight="1" x14ac:dyDescent="0.25">
      <c r="A27" s="2" t="s">
        <v>411</v>
      </c>
      <c r="B27" s="2" t="s">
        <v>24</v>
      </c>
      <c r="C27" s="2">
        <v>5</v>
      </c>
    </row>
    <row r="28" spans="1:3" ht="12.75" customHeight="1" x14ac:dyDescent="0.25">
      <c r="A28" s="2" t="s">
        <v>411</v>
      </c>
      <c r="B28" s="2" t="s">
        <v>21</v>
      </c>
      <c r="C28" s="2">
        <v>1</v>
      </c>
    </row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1" xr:uid="{00000000-0009-0000-0000-000009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4C6E7"/>
  </sheetPr>
  <dimension ref="A1:C1000"/>
  <sheetViews>
    <sheetView workbookViewId="0"/>
  </sheetViews>
  <sheetFormatPr defaultColWidth="12.5546875" defaultRowHeight="15" customHeight="1" x14ac:dyDescent="0.25"/>
  <cols>
    <col min="1" max="1" width="25.5546875" customWidth="1"/>
    <col min="2" max="26" width="8.5546875" customWidth="1"/>
  </cols>
  <sheetData>
    <row r="1" spans="1:3" ht="12.75" customHeight="1" x14ac:dyDescent="0.25">
      <c r="A1" s="3" t="s">
        <v>11</v>
      </c>
      <c r="B1" s="3" t="s">
        <v>148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8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170</v>
      </c>
      <c r="C4" s="2">
        <v>2</v>
      </c>
    </row>
    <row r="5" spans="1:3" ht="12.75" customHeight="1" x14ac:dyDescent="0.25">
      <c r="A5" s="2" t="s">
        <v>170</v>
      </c>
      <c r="B5" s="2" t="s">
        <v>24</v>
      </c>
      <c r="C5" s="2">
        <v>1</v>
      </c>
    </row>
    <row r="6" spans="1:3" ht="12.75" customHeight="1" x14ac:dyDescent="0.25">
      <c r="A6" s="2" t="s">
        <v>177</v>
      </c>
      <c r="B6" s="2" t="s">
        <v>24</v>
      </c>
      <c r="C6" s="2">
        <v>13</v>
      </c>
    </row>
    <row r="7" spans="1:3" ht="12.75" customHeight="1" x14ac:dyDescent="0.25">
      <c r="A7" s="2" t="s">
        <v>177</v>
      </c>
      <c r="B7" s="2" t="s">
        <v>21</v>
      </c>
      <c r="C7" s="2">
        <v>15</v>
      </c>
    </row>
    <row r="8" spans="1:3" ht="12.75" customHeight="1" x14ac:dyDescent="0.25">
      <c r="A8" s="2" t="s">
        <v>177</v>
      </c>
      <c r="C8" s="2">
        <v>9</v>
      </c>
    </row>
    <row r="9" spans="1:3" ht="12.75" customHeight="1" x14ac:dyDescent="0.25">
      <c r="A9" s="2" t="s">
        <v>177</v>
      </c>
      <c r="B9" s="2" t="s">
        <v>88</v>
      </c>
      <c r="C9" s="2">
        <v>1</v>
      </c>
    </row>
    <row r="10" spans="1:3" ht="12.75" customHeight="1" x14ac:dyDescent="0.25">
      <c r="A10" s="2" t="s">
        <v>254</v>
      </c>
      <c r="B10" s="2" t="s">
        <v>43</v>
      </c>
      <c r="C10" s="2">
        <v>1</v>
      </c>
    </row>
    <row r="11" spans="1:3" ht="12.75" customHeight="1" x14ac:dyDescent="0.25">
      <c r="A11" s="2" t="s">
        <v>254</v>
      </c>
      <c r="B11" s="2" t="s">
        <v>24</v>
      </c>
      <c r="C11" s="2">
        <v>2</v>
      </c>
    </row>
    <row r="12" spans="1:3" ht="12.75" customHeight="1" x14ac:dyDescent="0.25">
      <c r="A12" s="2" t="s">
        <v>261</v>
      </c>
      <c r="C12" s="2">
        <v>3</v>
      </c>
    </row>
    <row r="13" spans="1:3" ht="12.75" customHeight="1" x14ac:dyDescent="0.25">
      <c r="A13" s="2" t="s">
        <v>261</v>
      </c>
      <c r="B13" s="2" t="s">
        <v>24</v>
      </c>
      <c r="C13" s="2">
        <v>1</v>
      </c>
    </row>
    <row r="14" spans="1:3" ht="12.75" customHeight="1" x14ac:dyDescent="0.25">
      <c r="A14" s="2" t="s">
        <v>270</v>
      </c>
      <c r="C14" s="2">
        <v>1</v>
      </c>
    </row>
    <row r="15" spans="1:3" ht="12.75" customHeight="1" x14ac:dyDescent="0.25">
      <c r="A15" s="2" t="s">
        <v>270</v>
      </c>
      <c r="B15" s="2" t="s">
        <v>24</v>
      </c>
      <c r="C15" s="2">
        <v>2</v>
      </c>
    </row>
    <row r="16" spans="1:3" ht="12.75" customHeight="1" x14ac:dyDescent="0.25">
      <c r="A16" s="2" t="s">
        <v>270</v>
      </c>
      <c r="B16" s="2" t="s">
        <v>21</v>
      </c>
      <c r="C16" s="2">
        <v>2</v>
      </c>
    </row>
    <row r="17" spans="1:3" ht="12.75" customHeight="1" x14ac:dyDescent="0.25">
      <c r="A17" s="2" t="s">
        <v>281</v>
      </c>
      <c r="C17" s="2">
        <v>28</v>
      </c>
    </row>
    <row r="18" spans="1:3" ht="12.75" customHeight="1" x14ac:dyDescent="0.25">
      <c r="A18" s="2" t="s">
        <v>281</v>
      </c>
      <c r="B18" s="2" t="s">
        <v>24</v>
      </c>
      <c r="C18" s="2">
        <v>14</v>
      </c>
    </row>
    <row r="19" spans="1:3" ht="12.75" customHeight="1" x14ac:dyDescent="0.25">
      <c r="A19" s="2" t="s">
        <v>281</v>
      </c>
      <c r="B19" s="2" t="s">
        <v>330</v>
      </c>
      <c r="C19" s="2">
        <v>1</v>
      </c>
    </row>
    <row r="20" spans="1:3" ht="12.75" customHeight="1" x14ac:dyDescent="0.25">
      <c r="A20" s="2" t="s">
        <v>369</v>
      </c>
      <c r="C20" s="2">
        <v>2</v>
      </c>
    </row>
    <row r="21" spans="1:3" ht="12.75" customHeight="1" x14ac:dyDescent="0.25">
      <c r="A21" s="2" t="s">
        <v>369</v>
      </c>
      <c r="B21" s="2" t="s">
        <v>24</v>
      </c>
      <c r="C21" s="2">
        <v>2</v>
      </c>
    </row>
    <row r="22" spans="1:3" ht="12.75" customHeight="1" x14ac:dyDescent="0.25">
      <c r="A22" s="2" t="s">
        <v>369</v>
      </c>
      <c r="B22" s="2" t="s">
        <v>43</v>
      </c>
      <c r="C22" s="2">
        <v>1</v>
      </c>
    </row>
    <row r="23" spans="1:3" ht="12.75" customHeight="1" x14ac:dyDescent="0.25">
      <c r="A23" s="2" t="s">
        <v>380</v>
      </c>
      <c r="B23" s="2" t="s">
        <v>24</v>
      </c>
      <c r="C23" s="2">
        <v>5</v>
      </c>
    </row>
    <row r="24" spans="1:3" ht="12.75" customHeight="1" x14ac:dyDescent="0.25">
      <c r="A24" s="2" t="s">
        <v>380</v>
      </c>
      <c r="B24" s="2" t="s">
        <v>43</v>
      </c>
      <c r="C24" s="2">
        <v>8</v>
      </c>
    </row>
    <row r="25" spans="1:3" ht="12.75" customHeight="1" x14ac:dyDescent="0.25">
      <c r="A25" s="2" t="s">
        <v>380</v>
      </c>
      <c r="C25" s="2">
        <v>1</v>
      </c>
    </row>
    <row r="26" spans="1:3" ht="12.75" customHeight="1" x14ac:dyDescent="0.25">
      <c r="A26" s="2" t="s">
        <v>380</v>
      </c>
      <c r="B26" s="2" t="s">
        <v>21</v>
      </c>
      <c r="C26" s="2">
        <v>1</v>
      </c>
    </row>
    <row r="27" spans="1:3" ht="12.75" customHeight="1" x14ac:dyDescent="0.25">
      <c r="A27" s="2" t="s">
        <v>411</v>
      </c>
      <c r="B27" s="2" t="s">
        <v>24</v>
      </c>
      <c r="C27" s="2">
        <v>2</v>
      </c>
    </row>
    <row r="28" spans="1:3" ht="12.75" customHeight="1" x14ac:dyDescent="0.25">
      <c r="A28" s="2" t="s">
        <v>411</v>
      </c>
      <c r="C28" s="2">
        <v>3</v>
      </c>
    </row>
    <row r="29" spans="1:3" ht="12.75" customHeight="1" x14ac:dyDescent="0.25">
      <c r="A29" s="2" t="s">
        <v>411</v>
      </c>
      <c r="B29" s="2" t="s">
        <v>21</v>
      </c>
      <c r="C29" s="2">
        <v>1</v>
      </c>
    </row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1" xr:uid="{00000000-0009-0000-0000-00000A000000}"/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I1000"/>
  <sheetViews>
    <sheetView workbookViewId="0">
      <selection activeCell="F22" sqref="F22:H27"/>
    </sheetView>
  </sheetViews>
  <sheetFormatPr defaultColWidth="12.5546875" defaultRowHeight="15" customHeight="1" x14ac:dyDescent="0.25"/>
  <cols>
    <col min="1" max="26" width="8.5546875" customWidth="1"/>
  </cols>
  <sheetData>
    <row r="1" spans="1:9" ht="12.75" customHeight="1" x14ac:dyDescent="0.45">
      <c r="A1" s="4" t="s">
        <v>424</v>
      </c>
    </row>
    <row r="2" spans="1:9" ht="12.75" customHeight="1" x14ac:dyDescent="0.3">
      <c r="A2" s="5" t="s">
        <v>425</v>
      </c>
      <c r="F2" s="5" t="s">
        <v>426</v>
      </c>
    </row>
    <row r="3" spans="1:9" ht="12.75" customHeight="1" x14ac:dyDescent="0.25">
      <c r="A3" s="6" t="s">
        <v>427</v>
      </c>
      <c r="F3" s="6" t="s">
        <v>427</v>
      </c>
    </row>
    <row r="4" spans="1:9" ht="12.75" customHeight="1" x14ac:dyDescent="0.25">
      <c r="A4" s="15"/>
      <c r="B4" s="7" t="s">
        <v>428</v>
      </c>
      <c r="C4" s="8" t="s">
        <v>429</v>
      </c>
      <c r="D4" s="16" t="s">
        <v>430</v>
      </c>
      <c r="F4" s="15"/>
      <c r="G4" s="7" t="s">
        <v>428</v>
      </c>
      <c r="H4" s="8" t="s">
        <v>429</v>
      </c>
      <c r="I4" s="16" t="s">
        <v>430</v>
      </c>
    </row>
    <row r="5" spans="1:9" ht="12.75" customHeight="1" x14ac:dyDescent="0.25">
      <c r="A5" s="2" t="s">
        <v>21</v>
      </c>
      <c r="B5" s="17">
        <v>2</v>
      </c>
      <c r="C5" s="18">
        <v>2</v>
      </c>
      <c r="D5" s="2">
        <f t="shared" ref="D5:D7" si="0">C5-B5</f>
        <v>0</v>
      </c>
      <c r="F5" s="2" t="s">
        <v>21</v>
      </c>
      <c r="G5" s="19">
        <f t="shared" ref="G5:G7" si="1">B5/(SUM($B$5:$B$7))</f>
        <v>0.11764705882352941</v>
      </c>
      <c r="H5" s="20">
        <f t="shared" ref="H5:H7" si="2">C5/(SUM($C$5:$C$7))</f>
        <v>0.11764705882352941</v>
      </c>
      <c r="I5" s="9">
        <f t="shared" ref="I5:I7" si="3">H5-G5</f>
        <v>0</v>
      </c>
    </row>
    <row r="6" spans="1:9" ht="12.75" customHeight="1" x14ac:dyDescent="0.25">
      <c r="A6" s="2" t="s">
        <v>24</v>
      </c>
      <c r="B6" s="17">
        <v>14</v>
      </c>
      <c r="C6" s="18">
        <v>15</v>
      </c>
      <c r="D6" s="2">
        <f t="shared" si="0"/>
        <v>1</v>
      </c>
      <c r="F6" s="2" t="s">
        <v>24</v>
      </c>
      <c r="G6" s="19">
        <f t="shared" si="1"/>
        <v>0.82352941176470584</v>
      </c>
      <c r="H6" s="20">
        <f t="shared" si="2"/>
        <v>0.88235294117647056</v>
      </c>
      <c r="I6" s="9">
        <f t="shared" si="3"/>
        <v>5.8823529411764719E-2</v>
      </c>
    </row>
    <row r="7" spans="1:9" ht="12.75" customHeight="1" x14ac:dyDescent="0.25">
      <c r="A7" s="2" t="s">
        <v>43</v>
      </c>
      <c r="B7" s="17">
        <v>1</v>
      </c>
      <c r="C7" s="18">
        <v>0</v>
      </c>
      <c r="D7" s="2">
        <f t="shared" si="0"/>
        <v>-1</v>
      </c>
      <c r="F7" s="2" t="s">
        <v>43</v>
      </c>
      <c r="G7" s="19">
        <f t="shared" si="1"/>
        <v>5.8823529411764705E-2</v>
      </c>
      <c r="H7" s="20">
        <f t="shared" si="2"/>
        <v>0</v>
      </c>
      <c r="I7" s="9">
        <f t="shared" si="3"/>
        <v>-5.8823529411764705E-2</v>
      </c>
    </row>
    <row r="8" spans="1:9" ht="12.75" customHeight="1" x14ac:dyDescent="0.25"/>
    <row r="9" spans="1:9" ht="12.75" customHeight="1" x14ac:dyDescent="0.25">
      <c r="A9" s="6" t="s">
        <v>67</v>
      </c>
      <c r="F9" s="6" t="s">
        <v>67</v>
      </c>
    </row>
    <row r="10" spans="1:9" ht="12.75" customHeight="1" x14ac:dyDescent="0.25">
      <c r="A10" s="15"/>
      <c r="B10" s="7" t="s">
        <v>428</v>
      </c>
      <c r="C10" s="8" t="s">
        <v>429</v>
      </c>
      <c r="D10" s="16" t="s">
        <v>430</v>
      </c>
      <c r="F10" s="15"/>
      <c r="G10" s="7" t="s">
        <v>428</v>
      </c>
      <c r="H10" s="8" t="s">
        <v>429</v>
      </c>
      <c r="I10" s="16" t="s">
        <v>430</v>
      </c>
    </row>
    <row r="11" spans="1:9" ht="12.75" customHeight="1" x14ac:dyDescent="0.25">
      <c r="A11" s="2" t="s">
        <v>88</v>
      </c>
      <c r="B11" s="17">
        <v>1</v>
      </c>
      <c r="C11" s="18">
        <v>1</v>
      </c>
      <c r="D11" s="2">
        <f t="shared" ref="D11:D14" si="4">C11-B11</f>
        <v>0</v>
      </c>
      <c r="F11" s="2" t="s">
        <v>88</v>
      </c>
      <c r="G11" s="19">
        <f t="shared" ref="G11:G14" si="5">B11/(SUM($B$11:$B$14))</f>
        <v>2.8571428571428571E-2</v>
      </c>
      <c r="H11" s="20">
        <f t="shared" ref="H11:H14" si="6">C11/(SUM($C$11:$C$14))</f>
        <v>2.8571428571428571E-2</v>
      </c>
      <c r="I11" s="9">
        <f t="shared" ref="I11:I14" si="7">H11-G11</f>
        <v>0</v>
      </c>
    </row>
    <row r="12" spans="1:9" ht="12.75" customHeight="1" x14ac:dyDescent="0.25">
      <c r="A12" s="2" t="s">
        <v>21</v>
      </c>
      <c r="B12" s="17">
        <v>7</v>
      </c>
      <c r="C12" s="18">
        <v>8</v>
      </c>
      <c r="D12" s="2">
        <f t="shared" si="4"/>
        <v>1</v>
      </c>
      <c r="F12" s="2" t="s">
        <v>21</v>
      </c>
      <c r="G12" s="19">
        <f t="shared" si="5"/>
        <v>0.2</v>
      </c>
      <c r="H12" s="20">
        <f t="shared" si="6"/>
        <v>0.22857142857142856</v>
      </c>
      <c r="I12" s="9">
        <f t="shared" si="7"/>
        <v>2.8571428571428553E-2</v>
      </c>
    </row>
    <row r="13" spans="1:9" ht="12.75" customHeight="1" x14ac:dyDescent="0.25">
      <c r="A13" s="2" t="s">
        <v>24</v>
      </c>
      <c r="B13" s="17">
        <v>20</v>
      </c>
      <c r="C13" s="18">
        <v>18</v>
      </c>
      <c r="D13" s="2">
        <f t="shared" si="4"/>
        <v>-2</v>
      </c>
      <c r="F13" s="2" t="s">
        <v>24</v>
      </c>
      <c r="G13" s="19">
        <f t="shared" si="5"/>
        <v>0.5714285714285714</v>
      </c>
      <c r="H13" s="20">
        <f t="shared" si="6"/>
        <v>0.51428571428571423</v>
      </c>
      <c r="I13" s="9">
        <f t="shared" si="7"/>
        <v>-5.7142857142857162E-2</v>
      </c>
    </row>
    <row r="14" spans="1:9" ht="12.75" customHeight="1" x14ac:dyDescent="0.25">
      <c r="A14" s="2" t="s">
        <v>43</v>
      </c>
      <c r="B14" s="17">
        <v>7</v>
      </c>
      <c r="C14" s="18">
        <v>8</v>
      </c>
      <c r="D14" s="2">
        <f t="shared" si="4"/>
        <v>1</v>
      </c>
      <c r="F14" s="2" t="s">
        <v>43</v>
      </c>
      <c r="G14" s="19">
        <f t="shared" si="5"/>
        <v>0.2</v>
      </c>
      <c r="H14" s="20">
        <f t="shared" si="6"/>
        <v>0.22857142857142856</v>
      </c>
      <c r="I14" s="9">
        <f t="shared" si="7"/>
        <v>2.8571428571428553E-2</v>
      </c>
    </row>
    <row r="15" spans="1:9" ht="12.75" customHeight="1" x14ac:dyDescent="0.25">
      <c r="H15" s="9"/>
    </row>
    <row r="16" spans="1:9" ht="12.75" customHeight="1" x14ac:dyDescent="0.25">
      <c r="A16" s="6" t="s">
        <v>431</v>
      </c>
      <c r="F16" s="6" t="s">
        <v>431</v>
      </c>
    </row>
    <row r="17" spans="1:9" ht="12.75" customHeight="1" x14ac:dyDescent="0.25">
      <c r="A17" s="15"/>
      <c r="B17" s="7" t="s">
        <v>428</v>
      </c>
      <c r="C17" s="8" t="s">
        <v>429</v>
      </c>
      <c r="D17" s="16" t="s">
        <v>430</v>
      </c>
      <c r="F17" s="15"/>
      <c r="G17" s="7" t="s">
        <v>428</v>
      </c>
      <c r="H17" s="8" t="s">
        <v>429</v>
      </c>
      <c r="I17" s="16" t="s">
        <v>430</v>
      </c>
    </row>
    <row r="18" spans="1:9" ht="12.75" customHeight="1" x14ac:dyDescent="0.25">
      <c r="A18" s="2" t="s">
        <v>21</v>
      </c>
      <c r="B18" s="17">
        <v>2</v>
      </c>
      <c r="C18" s="18">
        <v>1</v>
      </c>
      <c r="D18" s="2">
        <f t="shared" ref="D18:D20" si="8">C18-B18</f>
        <v>-1</v>
      </c>
      <c r="F18" s="2" t="s">
        <v>21</v>
      </c>
      <c r="G18" s="19">
        <f t="shared" ref="G18:G20" si="9">B18/(SUM($B$18:$B$20))</f>
        <v>0.5</v>
      </c>
      <c r="H18" s="20">
        <f t="shared" ref="H18:H20" si="10">C18/(SUM($C$18:$C$20))</f>
        <v>0.25</v>
      </c>
      <c r="I18" s="9">
        <f t="shared" ref="I18:I20" si="11">H18-G18</f>
        <v>-0.25</v>
      </c>
    </row>
    <row r="19" spans="1:9" ht="12.75" customHeight="1" x14ac:dyDescent="0.25">
      <c r="A19" s="2" t="s">
        <v>24</v>
      </c>
      <c r="B19" s="17">
        <v>1</v>
      </c>
      <c r="C19" s="18">
        <v>2</v>
      </c>
      <c r="D19" s="2">
        <f t="shared" si="8"/>
        <v>1</v>
      </c>
      <c r="F19" s="2" t="s">
        <v>24</v>
      </c>
      <c r="G19" s="19">
        <f t="shared" si="9"/>
        <v>0.25</v>
      </c>
      <c r="H19" s="20">
        <f t="shared" si="10"/>
        <v>0.5</v>
      </c>
      <c r="I19" s="9">
        <f t="shared" si="11"/>
        <v>0.25</v>
      </c>
    </row>
    <row r="20" spans="1:9" ht="12.75" customHeight="1" x14ac:dyDescent="0.25">
      <c r="A20" s="2" t="s">
        <v>43</v>
      </c>
      <c r="B20" s="17">
        <v>1</v>
      </c>
      <c r="C20" s="18">
        <v>1</v>
      </c>
      <c r="D20" s="2">
        <f t="shared" si="8"/>
        <v>0</v>
      </c>
      <c r="F20" s="2" t="s">
        <v>43</v>
      </c>
      <c r="G20" s="19">
        <f t="shared" si="9"/>
        <v>0.25</v>
      </c>
      <c r="H20" s="20">
        <f t="shared" si="10"/>
        <v>0.25</v>
      </c>
      <c r="I20" s="9">
        <f t="shared" si="11"/>
        <v>0</v>
      </c>
    </row>
    <row r="21" spans="1:9" ht="12.75" customHeight="1" x14ac:dyDescent="0.25"/>
    <row r="22" spans="1:9" ht="12.75" customHeight="1" x14ac:dyDescent="0.25">
      <c r="A22" s="29" t="s">
        <v>432</v>
      </c>
      <c r="F22" s="29" t="s">
        <v>432</v>
      </c>
    </row>
    <row r="23" spans="1:9" ht="12.75" customHeight="1" x14ac:dyDescent="0.25">
      <c r="A23" s="29" t="s">
        <v>88</v>
      </c>
      <c r="B23">
        <f>B11</f>
        <v>1</v>
      </c>
      <c r="C23">
        <f>C11</f>
        <v>1</v>
      </c>
      <c r="F23" s="29" t="s">
        <v>88</v>
      </c>
      <c r="G23" s="30">
        <f>B23/56</f>
        <v>1.7857142857142856E-2</v>
      </c>
      <c r="H23" s="30">
        <f>C23/56</f>
        <v>1.7857142857142856E-2</v>
      </c>
    </row>
    <row r="24" spans="1:9" ht="12.75" customHeight="1" x14ac:dyDescent="0.25">
      <c r="A24" s="29" t="s">
        <v>21</v>
      </c>
      <c r="B24">
        <f>B5+B12+B18</f>
        <v>11</v>
      </c>
      <c r="C24">
        <f>C5+C12+C18</f>
        <v>11</v>
      </c>
      <c r="F24" s="29" t="s">
        <v>21</v>
      </c>
      <c r="G24" s="30">
        <f t="shared" ref="G24:G26" si="12">B24/56</f>
        <v>0.19642857142857142</v>
      </c>
      <c r="H24" s="30">
        <f t="shared" ref="H24:H26" si="13">C24/56</f>
        <v>0.19642857142857142</v>
      </c>
    </row>
    <row r="25" spans="1:9" ht="12.75" customHeight="1" x14ac:dyDescent="0.25">
      <c r="A25" s="29" t="s">
        <v>24</v>
      </c>
      <c r="B25">
        <f>B6+B13+B19</f>
        <v>35</v>
      </c>
      <c r="C25">
        <f>C6+C13+C19</f>
        <v>35</v>
      </c>
      <c r="F25" s="29" t="s">
        <v>24</v>
      </c>
      <c r="G25" s="30">
        <f t="shared" si="12"/>
        <v>0.625</v>
      </c>
      <c r="H25" s="30">
        <f t="shared" si="13"/>
        <v>0.625</v>
      </c>
    </row>
    <row r="26" spans="1:9" ht="12.75" customHeight="1" x14ac:dyDescent="0.25">
      <c r="A26" s="29" t="s">
        <v>43</v>
      </c>
      <c r="B26">
        <f>B14+B7+B20</f>
        <v>9</v>
      </c>
      <c r="C26">
        <f>C14+C7+C20</f>
        <v>9</v>
      </c>
      <c r="F26" s="29" t="s">
        <v>43</v>
      </c>
      <c r="G26" s="30">
        <f t="shared" si="12"/>
        <v>0.16071428571428573</v>
      </c>
      <c r="H26" s="30">
        <f t="shared" si="13"/>
        <v>0.16071428571428573</v>
      </c>
    </row>
    <row r="27" spans="1:9" ht="12.75" customHeight="1" x14ac:dyDescent="0.25">
      <c r="A27" s="29" t="s">
        <v>433</v>
      </c>
      <c r="B27">
        <f>SUM(B23:B26)</f>
        <v>56</v>
      </c>
      <c r="C27">
        <f>SUM(C23:C26)</f>
        <v>56</v>
      </c>
      <c r="F27" s="29" t="s">
        <v>433</v>
      </c>
      <c r="G27">
        <f>SUM(G23:G26)</f>
        <v>1</v>
      </c>
      <c r="H27">
        <f>SUM(H23:H26)</f>
        <v>1</v>
      </c>
    </row>
    <row r="28" spans="1:9" ht="12.75" customHeight="1" x14ac:dyDescent="0.25"/>
    <row r="29" spans="1:9" ht="12.7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K1000"/>
  <sheetViews>
    <sheetView topLeftCell="A6" workbookViewId="0">
      <selection activeCell="G23" sqref="A15:G23"/>
    </sheetView>
  </sheetViews>
  <sheetFormatPr defaultColWidth="12.5546875" defaultRowHeight="15" customHeight="1" x14ac:dyDescent="0.25"/>
  <cols>
    <col min="1" max="1" width="26.33203125" customWidth="1"/>
    <col min="2" max="26" width="8.5546875" customWidth="1"/>
  </cols>
  <sheetData>
    <row r="1" spans="1:11" ht="12.75" customHeight="1" x14ac:dyDescent="0.4">
      <c r="A1" s="10" t="s">
        <v>434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20.2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20.25" customHeight="1" x14ac:dyDescent="0.3">
      <c r="A5" s="23" t="s">
        <v>88</v>
      </c>
      <c r="B5" s="2">
        <f>SUM(DARTMOOR!B5+EXMOOR!B5+'LAKE DISTRICT'!B5+'NEW FOREST'!B5+'NORTH YORK MOORS'!B5+NORTHUMBERLAND!B5+'PEAK DISTRICT'!B5+'SOUTH DOWNS'!B5+'THE BROADS'!B5+'YORKSHIRE DALES'!B5)</f>
        <v>0</v>
      </c>
      <c r="C5" s="2">
        <f>SUM(DARTMOOR!C5+EXMOOR!C5+'LAKE DISTRICT'!C5+'NEW FOREST'!C5+'NORTH YORK MOORS'!C5+NORTHUMBERLAND!C5+'PEAK DISTRICT'!C5+'SOUTH DOWNS'!C5+'THE BROADS'!C5+'YORKSHIRE DALES'!C5)</f>
        <v>0</v>
      </c>
      <c r="D5" s="2">
        <f>SUM(DARTMOOR!D5+EXMOOR!D5+'LAKE DISTRICT'!D5+'NEW FOREST'!D5+'NORTH YORK MOORS'!D5+NORTHUMBERLAND!D5+'PEAK DISTRICT'!D5+'SOUTH DOWNS'!D5+'THE BROADS'!D5+'YORKSHIRE DALES'!D5)</f>
        <v>1</v>
      </c>
      <c r="E5" s="2">
        <f>SUM(DARTMOOR!E5+EXMOOR!E5+'LAKE DISTRICT'!E5+'NEW FOREST'!E5+'NORTH YORK MOORS'!E5+NORTHUMBERLAND!E5+'PEAK DISTRICT'!E5+'SOUTH DOWNS'!E5+'THE BROADS'!E5+'YORKSHIRE DALES'!E5)</f>
        <v>1</v>
      </c>
      <c r="F5" s="2">
        <f>SUM(DARTMOOR!F5+EXMOOR!F5+'LAKE DISTRICT'!F5+'NEW FOREST'!F5+'NORTH YORK MOORS'!F5+NORTHUMBERLAND!F5+'PEAK DISTRICT'!F5+'SOUTH DOWNS'!F5+'THE BROADS'!F5+'YORKSHIRE DALES'!F5)</f>
        <v>1</v>
      </c>
      <c r="G5" s="2">
        <f>SUM(DARTMOOR!G5+EXMOOR!G5+'LAKE DISTRICT'!G5+'NEW FOREST'!G5+'NORTH YORK MOORS'!G5+NORTHUMBERLAND!G5+'PEAK DISTRICT'!G5+'SOUTH DOWNS'!G5+'THE BROADS'!G5+'YORKSHIRE DALES'!G5)</f>
        <v>1</v>
      </c>
    </row>
    <row r="6" spans="1:11" ht="20.25" customHeight="1" x14ac:dyDescent="0.3">
      <c r="A6" s="23" t="s">
        <v>21</v>
      </c>
      <c r="B6" s="2">
        <f>SUM(DARTMOOR!B6+EXMOOR!B6+'LAKE DISTRICT'!B6+'NEW FOREST'!B6+'NORTH YORK MOORS'!B6+NORTHUMBERLAND!B6+'PEAK DISTRICT'!B6+'SOUTH DOWNS'!B6+'THE BROADS'!B6+'YORKSHIRE DALES'!B6)</f>
        <v>24</v>
      </c>
      <c r="C6" s="2">
        <f>SUM(DARTMOOR!C6+EXMOOR!C6+'LAKE DISTRICT'!C6+'NEW FOREST'!C6+'NORTH YORK MOORS'!C6+NORTHUMBERLAND!C6+'PEAK DISTRICT'!C6+'SOUTH DOWNS'!C6+'THE BROADS'!C6+'YORKSHIRE DALES'!C6)</f>
        <v>26</v>
      </c>
      <c r="D6" s="2">
        <f>SUM(DARTMOOR!D6+EXMOOR!D6+'LAKE DISTRICT'!D6+'NEW FOREST'!D6+'NORTH YORK MOORS'!D6+NORTHUMBERLAND!D6+'PEAK DISTRICT'!D6+'SOUTH DOWNS'!D6+'THE BROADS'!D6+'YORKSHIRE DALES'!D6)</f>
        <v>20</v>
      </c>
      <c r="E6" s="2">
        <f>SUM(DARTMOOR!E6+EXMOOR!E6+'LAKE DISTRICT'!E6+'NEW FOREST'!E6+'NORTH YORK MOORS'!E6+NORTHUMBERLAND!E6+'PEAK DISTRICT'!E6+'SOUTH DOWNS'!E6+'THE BROADS'!E6+'YORKSHIRE DALES'!E6)</f>
        <v>23</v>
      </c>
      <c r="F6" s="2">
        <f>SUM(DARTMOOR!F6+EXMOOR!F6+'LAKE DISTRICT'!F6+'NEW FOREST'!F6+'NORTH YORK MOORS'!F6+NORTHUMBERLAND!F6+'PEAK DISTRICT'!F6+'SOUTH DOWNS'!F6+'THE BROADS'!F6+'YORKSHIRE DALES'!F6)</f>
        <v>25</v>
      </c>
      <c r="G6" s="2">
        <f>SUM(DARTMOOR!G6+EXMOOR!G6+'LAKE DISTRICT'!G6+'NEW FOREST'!G6+'NORTH YORK MOORS'!G6+NORTHUMBERLAND!G6+'PEAK DISTRICT'!G6+'SOUTH DOWNS'!G6+'THE BROADS'!G6+'YORKSHIRE DALES'!G6)</f>
        <v>19</v>
      </c>
    </row>
    <row r="7" spans="1:11" ht="20.25" customHeight="1" x14ac:dyDescent="0.3">
      <c r="A7" s="23" t="s">
        <v>24</v>
      </c>
      <c r="B7" s="2">
        <f>SUM(DARTMOOR!B7+EXMOOR!B7+'LAKE DISTRICT'!B7+'NEW FOREST'!B7+'NORTH YORK MOORS'!B7+NORTHUMBERLAND!B7+'PEAK DISTRICT'!B7+'SOUTH DOWNS'!B7+'THE BROADS'!B7+'YORKSHIRE DALES'!B7)</f>
        <v>86</v>
      </c>
      <c r="C7" s="2">
        <f>SUM(DARTMOOR!C7+EXMOOR!C7+'LAKE DISTRICT'!C7+'NEW FOREST'!C7+'NORTH YORK MOORS'!C7+NORTHUMBERLAND!C7+'PEAK DISTRICT'!C7+'SOUTH DOWNS'!C7+'THE BROADS'!C7+'YORKSHIRE DALES'!C7)</f>
        <v>78</v>
      </c>
      <c r="D7" s="2">
        <f>SUM(DARTMOOR!D7+EXMOOR!D7+'LAKE DISTRICT'!D7+'NEW FOREST'!D7+'NORTH YORK MOORS'!D7+NORTHUMBERLAND!D7+'PEAK DISTRICT'!D7+'SOUTH DOWNS'!D7+'THE BROADS'!D7+'YORKSHIRE DALES'!D7)</f>
        <v>91</v>
      </c>
      <c r="E7" s="2">
        <f>SUM(DARTMOOR!E7+EXMOOR!E7+'LAKE DISTRICT'!E7+'NEW FOREST'!E7+'NORTH YORK MOORS'!E7+NORTHUMBERLAND!E7+'PEAK DISTRICT'!E7+'SOUTH DOWNS'!E7+'THE BROADS'!E7+'YORKSHIRE DALES'!E7)</f>
        <v>88</v>
      </c>
      <c r="F7" s="2">
        <f>SUM(DARTMOOR!F7+EXMOOR!F7+'LAKE DISTRICT'!F7+'NEW FOREST'!F7+'NORTH YORK MOORS'!F7+NORTHUMBERLAND!F7+'PEAK DISTRICT'!F7+'SOUTH DOWNS'!F7+'THE BROADS'!F7+'YORKSHIRE DALES'!F7)</f>
        <v>86</v>
      </c>
      <c r="G7" s="2">
        <f>SUM(DARTMOOR!G7+EXMOOR!G7+'LAKE DISTRICT'!G7+'NEW FOREST'!G7+'NORTH YORK MOORS'!G7+NORTHUMBERLAND!G7+'PEAK DISTRICT'!G7+'SOUTH DOWNS'!G7+'THE BROADS'!G7+'YORKSHIRE DALES'!G7)</f>
        <v>50</v>
      </c>
    </row>
    <row r="8" spans="1:11" ht="20.25" customHeight="1" x14ac:dyDescent="0.3">
      <c r="A8" s="23" t="s">
        <v>43</v>
      </c>
      <c r="B8" s="2">
        <f>SUM(DARTMOOR!B8+EXMOOR!B8+'LAKE DISTRICT'!B8+'NEW FOREST'!B8+'NORTH YORK MOORS'!B8+NORTHUMBERLAND!B8+'PEAK DISTRICT'!B8+'SOUTH DOWNS'!B8+'THE BROADS'!B8+'YORKSHIRE DALES'!B8)</f>
        <v>15</v>
      </c>
      <c r="C8" s="2">
        <f>SUM(DARTMOOR!C8+EXMOOR!C8+'LAKE DISTRICT'!C8+'NEW FOREST'!C8+'NORTH YORK MOORS'!C8+NORTHUMBERLAND!C8+'PEAK DISTRICT'!C8+'SOUTH DOWNS'!C8+'THE BROADS'!C8+'YORKSHIRE DALES'!C8)</f>
        <v>19</v>
      </c>
      <c r="D8" s="2">
        <f>SUM(DARTMOOR!D8+EXMOOR!D8+'LAKE DISTRICT'!D8+'NEW FOREST'!D8+'NORTH YORK MOORS'!D8+NORTHUMBERLAND!D8+'PEAK DISTRICT'!D8+'SOUTH DOWNS'!D8+'THE BROADS'!D8+'YORKSHIRE DALES'!D8)</f>
        <v>12</v>
      </c>
      <c r="E8" s="2">
        <f>SUM(DARTMOOR!E8+EXMOOR!E8+'LAKE DISTRICT'!E8+'NEW FOREST'!E8+'NORTH YORK MOORS'!E8+NORTHUMBERLAND!E8+'PEAK DISTRICT'!E8+'SOUTH DOWNS'!E8+'THE BROADS'!E8+'YORKSHIRE DALES'!E8)</f>
        <v>11</v>
      </c>
      <c r="F8" s="2">
        <f>SUM(DARTMOOR!F8+EXMOOR!F8+'LAKE DISTRICT'!F8+'NEW FOREST'!F8+'NORTH YORK MOORS'!F8+NORTHUMBERLAND!F8+'PEAK DISTRICT'!F8+'SOUTH DOWNS'!F8+'THE BROADS'!F8+'YORKSHIRE DALES'!F8)</f>
        <v>12</v>
      </c>
      <c r="G8" s="2">
        <f>SUM(DARTMOOR!G8+EXMOOR!G8+'LAKE DISTRICT'!G8+'NEW FOREST'!G8+'NORTH YORK MOORS'!G8+NORTHUMBERLAND!G8+'PEAK DISTRICT'!G8+'SOUTH DOWNS'!G8+'THE BROADS'!G8+'YORKSHIRE DALES'!G8)</f>
        <v>10</v>
      </c>
    </row>
    <row r="9" spans="1:11" ht="31.5" customHeight="1" x14ac:dyDescent="0.3">
      <c r="A9" s="23" t="s">
        <v>330</v>
      </c>
      <c r="B9" s="2">
        <f>SUM(DARTMOOR!B9+EXMOOR!B9+'LAKE DISTRICT'!B9+'NEW FOREST'!B9+'NORTH YORK MOORS'!B9+NORTHUMBERLAND!B9+'PEAK DISTRICT'!B9+'SOUTH DOWNS'!B9+'THE BROADS'!B9+'YORKSHIRE DALES'!B9)</f>
        <v>0</v>
      </c>
      <c r="C9" s="2">
        <f>SUM(DARTMOOR!C9+EXMOOR!C9+'LAKE DISTRICT'!C9+'NEW FOREST'!C9+'NORTH YORK MOORS'!C9+NORTHUMBERLAND!C9+'PEAK DISTRICT'!C9+'SOUTH DOWNS'!C9+'THE BROADS'!C9+'YORKSHIRE DALES'!C9)</f>
        <v>2</v>
      </c>
      <c r="D9" s="2">
        <f>SUM(DARTMOOR!D9+EXMOOR!D9+'LAKE DISTRICT'!D9+'NEW FOREST'!D9+'NORTH YORK MOORS'!D9+NORTHUMBERLAND!D9+'PEAK DISTRICT'!D9+'SOUTH DOWNS'!D9+'THE BROADS'!D9+'YORKSHIRE DALES'!D9)</f>
        <v>1</v>
      </c>
      <c r="E9" s="2">
        <f>SUM(DARTMOOR!E9+EXMOOR!E9+'LAKE DISTRICT'!E9+'NEW FOREST'!E9+'NORTH YORK MOORS'!E9+NORTHUMBERLAND!E9+'PEAK DISTRICT'!E9+'SOUTH DOWNS'!E9+'THE BROADS'!E9+'YORKSHIRE DALES'!E9)</f>
        <v>1</v>
      </c>
      <c r="F9" s="2">
        <f>SUM(DARTMOOR!F9+EXMOOR!F9+'LAKE DISTRICT'!F9+'NEW FOREST'!F9+'NORTH YORK MOORS'!F9+NORTHUMBERLAND!F9+'PEAK DISTRICT'!F9+'SOUTH DOWNS'!F9+'THE BROADS'!F9+'YORKSHIRE DALES'!F9)</f>
        <v>0</v>
      </c>
      <c r="G9" s="2">
        <f>SUM(DARTMOOR!G9+EXMOOR!G9+'LAKE DISTRICT'!G9+'NEW FOREST'!G9+'NORTH YORK MOORS'!G9+NORTHUMBERLAND!G9+'PEAK DISTRICT'!G9+'SOUTH DOWNS'!G9+'THE BROADS'!G9+'YORKSHIRE DALES'!G9)</f>
        <v>1</v>
      </c>
    </row>
    <row r="10" spans="1:11" ht="12.75" customHeight="1" x14ac:dyDescent="0.25">
      <c r="A10" s="24" t="s">
        <v>436</v>
      </c>
      <c r="B10" s="2">
        <f>SUM(DARTMOOR!B10+EXMOOR!B10+'LAKE DISTRICT'!B10+'NEW FOREST'!B10+'NORTH YORK MOORS'!B10+NORTHUMBERLAND!B10+'PEAK DISTRICT'!B10+'SOUTH DOWNS'!B10+'THE BROADS'!B10+'YORKSHIRE DALES'!B10)</f>
        <v>7</v>
      </c>
      <c r="C10" s="2">
        <f>SUM(DARTMOOR!C10+EXMOOR!C10+'LAKE DISTRICT'!C10+'NEW FOREST'!C10+'NORTH YORK MOORS'!C10+NORTHUMBERLAND!C10+'PEAK DISTRICT'!C10+'SOUTH DOWNS'!C10+'THE BROADS'!C10+'YORKSHIRE DALES'!C10)</f>
        <v>7</v>
      </c>
      <c r="D10" s="2">
        <f>SUM(DARTMOOR!D10+EXMOOR!D10+'LAKE DISTRICT'!D10+'NEW FOREST'!D10+'NORTH YORK MOORS'!D10+NORTHUMBERLAND!D10+'PEAK DISTRICT'!D10+'SOUTH DOWNS'!D10+'THE BROADS'!D10+'YORKSHIRE DALES'!D10)</f>
        <v>7</v>
      </c>
      <c r="E10" s="2">
        <f>SUM(DARTMOOR!E10+EXMOOR!E10+'LAKE DISTRICT'!E10+'NEW FOREST'!E10+'NORTH YORK MOORS'!E10+NORTHUMBERLAND!E10+'PEAK DISTRICT'!E10+'SOUTH DOWNS'!E10+'THE BROADS'!E10+'YORKSHIRE DALES'!E10)</f>
        <v>7</v>
      </c>
      <c r="F10" s="2">
        <f>SUM(DARTMOOR!F10+EXMOOR!F10+'LAKE DISTRICT'!F10+'NEW FOREST'!F10+'NORTH YORK MOORS'!F10+NORTHUMBERLAND!F10+'PEAK DISTRICT'!F10+'SOUTH DOWNS'!F10+'THE BROADS'!F10+'YORKSHIRE DALES'!F10)</f>
        <v>7</v>
      </c>
      <c r="G10" s="2">
        <f>SUM(DARTMOOR!G10+EXMOOR!G10+'LAKE DISTRICT'!G10+'NEW FOREST'!G10+'NORTH YORK MOORS'!G10+NORTHUMBERLAND!G10+'PEAK DISTRICT'!G10+'SOUTH DOWNS'!G10+'THE BROADS'!G10+'YORKSHIRE DALES'!G10)</f>
        <v>51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12" t="s">
        <v>438</v>
      </c>
      <c r="J14" s="12"/>
    </row>
    <row r="15" spans="1:11" ht="18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27" t="s">
        <v>430</v>
      </c>
    </row>
    <row r="16" spans="1:11" ht="18.75" customHeight="1" x14ac:dyDescent="0.3">
      <c r="A16" s="23" t="s">
        <v>88</v>
      </c>
      <c r="B16" s="13">
        <f t="shared" ref="B16:B21" si="0">B5/(SUM($B$5:$B$10))</f>
        <v>0</v>
      </c>
      <c r="C16" s="13">
        <f t="shared" ref="C16:C21" si="1">C5/(SUM($C$5:$C$10))</f>
        <v>0</v>
      </c>
      <c r="D16" s="13">
        <f t="shared" ref="D16:D21" si="2">D5/(SUM($D$5:$D$10))</f>
        <v>7.575757575757576E-3</v>
      </c>
      <c r="E16" s="13">
        <f t="shared" ref="E16:E21" si="3">E5/(SUM($E$5:$E$10))</f>
        <v>7.6335877862595417E-3</v>
      </c>
      <c r="F16" s="13">
        <f t="shared" ref="F16:F21" si="4">F5/(SUM($F$5:$F$10))</f>
        <v>7.6335877862595417E-3</v>
      </c>
      <c r="G16" s="13">
        <f t="shared" ref="G16:G21" si="5">G5/(SUM($G$5:$G$10))</f>
        <v>7.575757575757576E-3</v>
      </c>
      <c r="I16" s="13">
        <f t="shared" ref="I16:I21" si="6">AVERAGE(B16:E16)</f>
        <v>3.8023363405042792E-3</v>
      </c>
      <c r="J16" s="13">
        <f t="shared" ref="J16:J21" si="7">AVERAGE(F16:G16)</f>
        <v>7.6046726810085584E-3</v>
      </c>
      <c r="K16" s="13">
        <f t="shared" ref="K16:K21" si="8">J16-I16</f>
        <v>3.8023363405042792E-3</v>
      </c>
    </row>
    <row r="17" spans="1:11" ht="18.75" customHeight="1" x14ac:dyDescent="0.3">
      <c r="A17" s="23" t="s">
        <v>21</v>
      </c>
      <c r="B17" s="13">
        <f t="shared" si="0"/>
        <v>0.18181818181818182</v>
      </c>
      <c r="C17" s="13">
        <f t="shared" si="1"/>
        <v>0.19696969696969696</v>
      </c>
      <c r="D17" s="13">
        <f t="shared" si="2"/>
        <v>0.15151515151515152</v>
      </c>
      <c r="E17" s="13">
        <f t="shared" si="3"/>
        <v>0.17557251908396945</v>
      </c>
      <c r="F17" s="13">
        <f t="shared" si="4"/>
        <v>0.19083969465648856</v>
      </c>
      <c r="G17" s="13">
        <f t="shared" si="5"/>
        <v>0.14393939393939395</v>
      </c>
      <c r="I17" s="13">
        <f t="shared" si="6"/>
        <v>0.17646888734674993</v>
      </c>
      <c r="J17" s="13">
        <f t="shared" si="7"/>
        <v>0.16738954429794126</v>
      </c>
      <c r="K17" s="13">
        <f t="shared" si="8"/>
        <v>-9.079343048808669E-3</v>
      </c>
    </row>
    <row r="18" spans="1:11" ht="18.75" customHeight="1" x14ac:dyDescent="0.3">
      <c r="A18" s="23" t="s">
        <v>24</v>
      </c>
      <c r="B18" s="13">
        <f t="shared" si="0"/>
        <v>0.65151515151515149</v>
      </c>
      <c r="C18" s="13">
        <f t="shared" si="1"/>
        <v>0.59090909090909094</v>
      </c>
      <c r="D18" s="13">
        <f t="shared" si="2"/>
        <v>0.68939393939393945</v>
      </c>
      <c r="E18" s="13">
        <f t="shared" si="3"/>
        <v>0.6717557251908397</v>
      </c>
      <c r="F18" s="13">
        <f t="shared" si="4"/>
        <v>0.65648854961832059</v>
      </c>
      <c r="G18" s="13">
        <f t="shared" si="5"/>
        <v>0.37878787878787878</v>
      </c>
      <c r="I18" s="13">
        <f t="shared" si="6"/>
        <v>0.6508934767522554</v>
      </c>
      <c r="J18" s="13">
        <f t="shared" si="7"/>
        <v>0.51763821420309974</v>
      </c>
      <c r="K18" s="13">
        <f t="shared" si="8"/>
        <v>-0.13325526254915565</v>
      </c>
    </row>
    <row r="19" spans="1:11" ht="18.75" customHeight="1" x14ac:dyDescent="0.3">
      <c r="A19" s="23" t="s">
        <v>43</v>
      </c>
      <c r="B19" s="13">
        <f t="shared" si="0"/>
        <v>0.11363636363636363</v>
      </c>
      <c r="C19" s="13">
        <f t="shared" si="1"/>
        <v>0.14393939393939395</v>
      </c>
      <c r="D19" s="13">
        <f t="shared" si="2"/>
        <v>9.0909090909090912E-2</v>
      </c>
      <c r="E19" s="13">
        <f t="shared" si="3"/>
        <v>8.3969465648854963E-2</v>
      </c>
      <c r="F19" s="13">
        <f t="shared" si="4"/>
        <v>9.1603053435114504E-2</v>
      </c>
      <c r="G19" s="13">
        <f t="shared" si="5"/>
        <v>7.575757575757576E-2</v>
      </c>
      <c r="I19" s="13">
        <f t="shared" si="6"/>
        <v>0.10811357853342587</v>
      </c>
      <c r="J19" s="13">
        <f t="shared" si="7"/>
        <v>8.3680314596345132E-2</v>
      </c>
      <c r="K19" s="13">
        <f t="shared" si="8"/>
        <v>-2.4433263937080743E-2</v>
      </c>
    </row>
    <row r="20" spans="1:11" ht="18.75" customHeight="1" x14ac:dyDescent="0.3">
      <c r="A20" s="23" t="s">
        <v>330</v>
      </c>
      <c r="B20" s="13">
        <f t="shared" si="0"/>
        <v>0</v>
      </c>
      <c r="C20" s="13">
        <f t="shared" si="1"/>
        <v>1.5151515151515152E-2</v>
      </c>
      <c r="D20" s="13">
        <f t="shared" si="2"/>
        <v>7.575757575757576E-3</v>
      </c>
      <c r="E20" s="13">
        <f t="shared" si="3"/>
        <v>7.6335877862595417E-3</v>
      </c>
      <c r="F20" s="13">
        <f t="shared" si="4"/>
        <v>0</v>
      </c>
      <c r="G20" s="13">
        <f t="shared" si="5"/>
        <v>7.575757575757576E-3</v>
      </c>
      <c r="I20" s="13">
        <f t="shared" si="6"/>
        <v>7.5902151283830672E-3</v>
      </c>
      <c r="J20" s="13">
        <f t="shared" si="7"/>
        <v>3.787878787878788E-3</v>
      </c>
      <c r="K20" s="13">
        <f t="shared" si="8"/>
        <v>-3.8023363405042792E-3</v>
      </c>
    </row>
    <row r="21" spans="1:11" ht="12.75" customHeight="1" x14ac:dyDescent="0.25">
      <c r="A21" s="24" t="s">
        <v>436</v>
      </c>
      <c r="B21" s="13">
        <f t="shared" si="0"/>
        <v>5.3030303030303032E-2</v>
      </c>
      <c r="C21" s="13">
        <f t="shared" si="1"/>
        <v>5.3030303030303032E-2</v>
      </c>
      <c r="D21" s="13">
        <f t="shared" si="2"/>
        <v>5.3030303030303032E-2</v>
      </c>
      <c r="E21" s="13">
        <f t="shared" si="3"/>
        <v>5.3435114503816793E-2</v>
      </c>
      <c r="F21" s="13">
        <f t="shared" si="4"/>
        <v>5.3435114503816793E-2</v>
      </c>
      <c r="G21" s="13">
        <f t="shared" si="5"/>
        <v>0.38636363636363635</v>
      </c>
      <c r="I21" s="13">
        <f t="shared" si="6"/>
        <v>5.3131505898681472E-2</v>
      </c>
      <c r="J21" s="13">
        <f t="shared" si="7"/>
        <v>0.21989937543372656</v>
      </c>
      <c r="K21" s="13">
        <f t="shared" si="8"/>
        <v>0.16676786953504508</v>
      </c>
    </row>
    <row r="22" spans="1:11" ht="12.75" customHeight="1" x14ac:dyDescent="0.3">
      <c r="A22" s="23" t="s">
        <v>441</v>
      </c>
      <c r="B22" s="28">
        <f>B16+B17</f>
        <v>0.18181818181818182</v>
      </c>
      <c r="C22" s="28">
        <f t="shared" ref="C22:G22" si="9">C16+C17</f>
        <v>0.19696969696969696</v>
      </c>
      <c r="D22" s="28">
        <f t="shared" si="9"/>
        <v>0.15909090909090909</v>
      </c>
      <c r="E22" s="28">
        <f t="shared" si="9"/>
        <v>0.18320610687022901</v>
      </c>
      <c r="F22" s="28">
        <f t="shared" si="9"/>
        <v>0.19847328244274812</v>
      </c>
      <c r="G22" s="28">
        <f t="shared" si="9"/>
        <v>0.15151515151515152</v>
      </c>
      <c r="I22" s="13"/>
      <c r="J22" s="13"/>
      <c r="K22" s="13"/>
    </row>
    <row r="23" spans="1:11" ht="12.75" customHeight="1" x14ac:dyDescent="0.3">
      <c r="A23" s="23" t="s">
        <v>442</v>
      </c>
      <c r="B23" s="28">
        <f>1-B22</f>
        <v>0.81818181818181812</v>
      </c>
      <c r="C23" s="28">
        <f t="shared" ref="C23:G23" si="10">1-C22</f>
        <v>0.80303030303030298</v>
      </c>
      <c r="D23" s="28">
        <f t="shared" si="10"/>
        <v>0.84090909090909094</v>
      </c>
      <c r="E23" s="28">
        <f t="shared" si="10"/>
        <v>0.81679389312977102</v>
      </c>
      <c r="F23" s="28">
        <f t="shared" si="10"/>
        <v>0.80152671755725191</v>
      </c>
      <c r="G23" s="28">
        <f t="shared" si="10"/>
        <v>0.84848484848484851</v>
      </c>
    </row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4C6E7"/>
  </sheetPr>
  <dimension ref="A1:N1000"/>
  <sheetViews>
    <sheetView workbookViewId="0"/>
  </sheetViews>
  <sheetFormatPr defaultColWidth="12.5546875" defaultRowHeight="15" customHeight="1" x14ac:dyDescent="0.25"/>
  <cols>
    <col min="1" max="1" width="18.44140625" customWidth="1"/>
    <col min="2" max="4" width="8.5546875" customWidth="1"/>
    <col min="5" max="5" width="3.6640625" customWidth="1"/>
    <col min="6" max="26" width="8.5546875" customWidth="1"/>
  </cols>
  <sheetData>
    <row r="1" spans="1:14" ht="12.75" customHeight="1" x14ac:dyDescent="0.4">
      <c r="A1" s="14" t="s">
        <v>443</v>
      </c>
    </row>
    <row r="2" spans="1:14" ht="12.75" customHeight="1" x14ac:dyDescent="0.25">
      <c r="B2" s="3"/>
      <c r="C2" s="3"/>
      <c r="F2" s="31" t="s">
        <v>444</v>
      </c>
      <c r="G2" s="31" t="s">
        <v>445</v>
      </c>
      <c r="K2" s="33" t="s">
        <v>446</v>
      </c>
      <c r="L2" s="34"/>
      <c r="M2" s="34"/>
      <c r="N2" s="34"/>
    </row>
    <row r="3" spans="1:14" ht="12.75" customHeight="1" x14ac:dyDescent="0.25">
      <c r="A3" s="21"/>
      <c r="B3" s="22">
        <v>2013</v>
      </c>
      <c r="C3" s="22">
        <v>2019</v>
      </c>
      <c r="D3" s="22">
        <v>2022</v>
      </c>
      <c r="F3" s="32"/>
      <c r="G3" s="32"/>
      <c r="K3" s="34"/>
      <c r="L3" s="34"/>
      <c r="M3" s="34"/>
      <c r="N3" s="34"/>
    </row>
    <row r="4" spans="1:14" ht="12.75" customHeight="1" x14ac:dyDescent="0.25">
      <c r="A4" s="2" t="s">
        <v>447</v>
      </c>
      <c r="B4" s="9">
        <f>SUM(DARTMOOR!B16:B17)</f>
        <v>0.2</v>
      </c>
      <c r="C4" s="9">
        <f>SUM(DARTMOOR!F16:F17)</f>
        <v>0</v>
      </c>
      <c r="D4" s="9">
        <f>SUM(DARTMOOR!G16:G17)</f>
        <v>0</v>
      </c>
      <c r="F4" s="9">
        <f t="shared" ref="F4:F16" si="0">C4-B4</f>
        <v>-0.2</v>
      </c>
      <c r="G4" s="9">
        <f t="shared" ref="G4:G5" si="1">D4-B4</f>
        <v>-0.2</v>
      </c>
      <c r="K4" s="34"/>
      <c r="L4" s="34"/>
      <c r="M4" s="34"/>
      <c r="N4" s="34"/>
    </row>
    <row r="5" spans="1:14" ht="12.75" customHeight="1" x14ac:dyDescent="0.25">
      <c r="A5" s="2" t="s">
        <v>448</v>
      </c>
      <c r="B5" s="9">
        <f>SUM(EXMOOR!B16:B17)</f>
        <v>0.33333333333333331</v>
      </c>
      <c r="C5" s="9">
        <f>SUM(EXMOOR!F16:F17)</f>
        <v>0.33333333333333331</v>
      </c>
      <c r="D5" s="9">
        <f>SUM(EXMOOR!G16:G17)</f>
        <v>0</v>
      </c>
      <c r="F5" s="9">
        <f t="shared" si="0"/>
        <v>0</v>
      </c>
      <c r="G5" s="9">
        <f t="shared" si="1"/>
        <v>-0.33333333333333331</v>
      </c>
      <c r="K5" s="34"/>
      <c r="L5" s="34"/>
      <c r="M5" s="34"/>
      <c r="N5" s="34"/>
    </row>
    <row r="6" spans="1:14" ht="12.75" customHeight="1" x14ac:dyDescent="0.25">
      <c r="A6" s="2" t="s">
        <v>449</v>
      </c>
      <c r="B6" s="9">
        <f>SUM('NEW FOREST'!B16:B17)</f>
        <v>0.33333333333333331</v>
      </c>
      <c r="C6" s="9">
        <f>SUM('NEW FOREST'!F16:F17)</f>
        <v>0</v>
      </c>
      <c r="D6" s="9">
        <f>SUM('NEW FOREST'!G16:G17)</f>
        <v>0</v>
      </c>
      <c r="F6" s="9">
        <f t="shared" si="0"/>
        <v>-0.33333333333333331</v>
      </c>
      <c r="G6" s="9">
        <f>D6-C6</f>
        <v>0</v>
      </c>
      <c r="K6" s="34"/>
      <c r="L6" s="34"/>
      <c r="M6" s="34"/>
      <c r="N6" s="34"/>
    </row>
    <row r="7" spans="1:14" ht="12.75" customHeight="1" x14ac:dyDescent="0.25">
      <c r="A7" s="2" t="s">
        <v>450</v>
      </c>
      <c r="B7" s="9">
        <f>SUM('LAKE DISTRICT'!B16:B17)</f>
        <v>0.28947368421052633</v>
      </c>
      <c r="C7" s="9">
        <f>SUM('LAKE DISTRICT'!F16:F17)</f>
        <v>0.44736842105263153</v>
      </c>
      <c r="D7" s="9">
        <f>SUM('LAKE DISTRICT'!G16:G17)</f>
        <v>0.42105263157894735</v>
      </c>
      <c r="F7" s="9">
        <f t="shared" si="0"/>
        <v>0.1578947368421052</v>
      </c>
      <c r="G7" s="9">
        <f t="shared" ref="G7:G13" si="2">D7-B7</f>
        <v>0.13157894736842102</v>
      </c>
      <c r="K7" s="34"/>
      <c r="L7" s="34"/>
      <c r="M7" s="34"/>
      <c r="N7" s="34"/>
    </row>
    <row r="8" spans="1:14" ht="12.75" customHeight="1" x14ac:dyDescent="0.25">
      <c r="A8" s="2" t="s">
        <v>451</v>
      </c>
      <c r="B8" s="9">
        <f>SUM('NORTH YORK MOORS'!B16:B17)</f>
        <v>0.5</v>
      </c>
      <c r="C8" s="9">
        <f>SUM('NORTH YORK MOORS'!F16:F17)</f>
        <v>0.25</v>
      </c>
      <c r="D8" s="9">
        <f>SUM('NORTH YORK MOORS'!G16:G17)</f>
        <v>0</v>
      </c>
      <c r="F8" s="9">
        <f t="shared" si="0"/>
        <v>-0.25</v>
      </c>
      <c r="G8" s="9">
        <f t="shared" si="2"/>
        <v>-0.5</v>
      </c>
    </row>
    <row r="9" spans="1:14" ht="12.75" customHeight="1" x14ac:dyDescent="0.25">
      <c r="A9" s="2" t="s">
        <v>452</v>
      </c>
      <c r="B9" s="9">
        <f>SUM(NORTHUMBERLAND!B16:B17)</f>
        <v>0.4</v>
      </c>
      <c r="C9" s="9">
        <f>SUM(NORTHUMBERLAND!F16:F17)</f>
        <v>0.4</v>
      </c>
      <c r="D9" s="9">
        <f>SUM(NORTHUMBERLAND!G16:G17)</f>
        <v>0.4</v>
      </c>
      <c r="F9" s="9">
        <f t="shared" si="0"/>
        <v>0</v>
      </c>
      <c r="G9" s="9">
        <f t="shared" si="2"/>
        <v>0</v>
      </c>
    </row>
    <row r="10" spans="1:14" ht="12.75" customHeight="1" x14ac:dyDescent="0.25">
      <c r="A10" s="2" t="s">
        <v>453</v>
      </c>
      <c r="B10" s="9">
        <f>SUM('PEAK DISTRICT'!B16:B17)</f>
        <v>9.3023255813953487E-2</v>
      </c>
      <c r="C10" s="9">
        <f>SUM('PEAK DISTRICT'!F16:F17)</f>
        <v>4.7619047619047616E-2</v>
      </c>
      <c r="D10" s="9">
        <f>SUM('PEAK DISTRICT'!G16:G17)</f>
        <v>0</v>
      </c>
      <c r="F10" s="9">
        <f t="shared" si="0"/>
        <v>-4.5404208194905871E-2</v>
      </c>
      <c r="G10" s="9">
        <f t="shared" si="2"/>
        <v>-9.3023255813953487E-2</v>
      </c>
    </row>
    <row r="11" spans="1:14" ht="12.75" customHeight="1" x14ac:dyDescent="0.25">
      <c r="A11" s="2" t="s">
        <v>454</v>
      </c>
      <c r="B11" s="9">
        <f>SUM('SOUTH DOWNS'!B16:B17)</f>
        <v>0</v>
      </c>
      <c r="C11" s="9">
        <f>SUM('SOUTH DOWNS'!F16:F17)</f>
        <v>0.2</v>
      </c>
      <c r="D11" s="9">
        <f>SUM('SOUTH DOWNS'!G16:G17)</f>
        <v>0</v>
      </c>
      <c r="F11" s="9">
        <f t="shared" si="0"/>
        <v>0.2</v>
      </c>
      <c r="G11" s="9">
        <f t="shared" si="2"/>
        <v>0</v>
      </c>
    </row>
    <row r="12" spans="1:14" ht="12.75" customHeight="1" x14ac:dyDescent="0.25">
      <c r="A12" s="2" t="s">
        <v>455</v>
      </c>
      <c r="B12" s="9">
        <f>SUM('THE BROADS'!B16:B17)</f>
        <v>0</v>
      </c>
      <c r="C12" s="9">
        <f>SUM('THE BROADS'!F16:F17)</f>
        <v>6.6666666666666666E-2</v>
      </c>
      <c r="D12" s="9">
        <f>SUM('THE BROADS'!G16:G17)</f>
        <v>6.6666666666666666E-2</v>
      </c>
      <c r="F12" s="9">
        <f t="shared" si="0"/>
        <v>6.6666666666666666E-2</v>
      </c>
      <c r="G12" s="9">
        <f t="shared" si="2"/>
        <v>6.6666666666666666E-2</v>
      </c>
    </row>
    <row r="13" spans="1:14" ht="12.75" customHeight="1" x14ac:dyDescent="0.25">
      <c r="A13" s="2" t="s">
        <v>456</v>
      </c>
      <c r="B13" s="9">
        <f>SUM('YORKSHIRE DALES'!B16:B17)</f>
        <v>0.16666666666666666</v>
      </c>
      <c r="C13" s="9">
        <f>SUM('YORKSHIRE DALES'!F16:F17)</f>
        <v>0.16666666666666666</v>
      </c>
      <c r="D13" s="9">
        <f>SUM('YORKSHIRE DALES'!G16:G17)</f>
        <v>0.16666666666666666</v>
      </c>
      <c r="F13" s="9">
        <f t="shared" si="0"/>
        <v>0</v>
      </c>
      <c r="G13" s="9">
        <f t="shared" si="2"/>
        <v>0</v>
      </c>
    </row>
    <row r="14" spans="1:14" ht="12.75" customHeight="1" x14ac:dyDescent="0.25">
      <c r="A14" s="2" t="s">
        <v>427</v>
      </c>
      <c r="B14" s="9">
        <v>0.12</v>
      </c>
      <c r="C14" s="9">
        <v>0.12</v>
      </c>
      <c r="D14" s="2" t="s">
        <v>457</v>
      </c>
      <c r="F14" s="9">
        <f t="shared" si="0"/>
        <v>0</v>
      </c>
      <c r="G14" s="9" t="s">
        <v>457</v>
      </c>
    </row>
    <row r="15" spans="1:14" ht="12.75" customHeight="1" x14ac:dyDescent="0.25">
      <c r="A15" s="2" t="s">
        <v>67</v>
      </c>
      <c r="B15" s="9">
        <v>0.23</v>
      </c>
      <c r="C15" s="9">
        <v>0.26</v>
      </c>
      <c r="D15" s="2" t="s">
        <v>457</v>
      </c>
      <c r="F15" s="9">
        <f t="shared" si="0"/>
        <v>0.03</v>
      </c>
      <c r="G15" s="9" t="s">
        <v>457</v>
      </c>
    </row>
    <row r="16" spans="1:14" ht="12.75" customHeight="1" x14ac:dyDescent="0.25">
      <c r="A16" s="2" t="s">
        <v>431</v>
      </c>
      <c r="B16" s="9">
        <v>0.5</v>
      </c>
      <c r="C16" s="9">
        <v>0.25</v>
      </c>
      <c r="D16" s="2" t="s">
        <v>457</v>
      </c>
      <c r="F16" s="9">
        <f t="shared" si="0"/>
        <v>-0.25</v>
      </c>
      <c r="G16" s="9" t="s">
        <v>457</v>
      </c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F2:F3"/>
    <mergeCell ref="G2:G3"/>
    <mergeCell ref="K2:N7"/>
  </mergeCells>
  <conditionalFormatting sqref="F4:G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00"/>
  <sheetViews>
    <sheetView workbookViewId="0"/>
  </sheetViews>
  <sheetFormatPr defaultColWidth="12.5546875" defaultRowHeight="15" customHeight="1" x14ac:dyDescent="0.25"/>
  <cols>
    <col min="1" max="1" width="37.109375" customWidth="1"/>
    <col min="2" max="26" width="8.5546875" customWidth="1"/>
  </cols>
  <sheetData>
    <row r="1" spans="1:11" ht="12.75" customHeight="1" x14ac:dyDescent="0.25">
      <c r="A1" s="6" t="s">
        <v>149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  <c r="B5" s="3"/>
      <c r="C5" s="3"/>
      <c r="D5" s="3"/>
      <c r="E5" s="3"/>
      <c r="F5" s="3"/>
      <c r="G5" s="3"/>
    </row>
    <row r="6" spans="1:11" ht="12.75" customHeight="1" x14ac:dyDescent="0.3">
      <c r="A6" s="23" t="s">
        <v>21</v>
      </c>
      <c r="B6" s="2">
        <v>2</v>
      </c>
      <c r="C6" s="2">
        <v>1</v>
      </c>
      <c r="E6" s="2">
        <v>1</v>
      </c>
    </row>
    <row r="7" spans="1:11" ht="12.75" customHeight="1" x14ac:dyDescent="0.3">
      <c r="A7" s="23" t="s">
        <v>24</v>
      </c>
      <c r="B7" s="2">
        <v>5</v>
      </c>
      <c r="C7" s="2">
        <v>6</v>
      </c>
      <c r="D7" s="2">
        <v>8</v>
      </c>
      <c r="E7" s="2">
        <v>7</v>
      </c>
      <c r="F7" s="2">
        <v>6</v>
      </c>
      <c r="G7" s="2">
        <v>8</v>
      </c>
    </row>
    <row r="8" spans="1:11" ht="12.75" customHeight="1" x14ac:dyDescent="0.3">
      <c r="A8" s="23" t="s">
        <v>43</v>
      </c>
      <c r="B8" s="2">
        <v>1</v>
      </c>
      <c r="C8" s="2">
        <v>1</v>
      </c>
      <c r="F8" s="2">
        <v>2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2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0.2</v>
      </c>
      <c r="C17" s="9">
        <f t="shared" si="0"/>
        <v>0.1</v>
      </c>
      <c r="D17" s="9">
        <f t="shared" si="1"/>
        <v>0</v>
      </c>
      <c r="E17" s="9">
        <f t="shared" si="2"/>
        <v>0.1</v>
      </c>
      <c r="F17" s="9">
        <f t="shared" si="3"/>
        <v>0</v>
      </c>
      <c r="G17" s="9">
        <f t="shared" si="4"/>
        <v>0</v>
      </c>
      <c r="I17" s="9">
        <f t="shared" si="5"/>
        <v>0.1</v>
      </c>
      <c r="J17" s="9">
        <f t="shared" si="6"/>
        <v>0</v>
      </c>
      <c r="K17" s="9">
        <f t="shared" si="7"/>
        <v>-0.1</v>
      </c>
    </row>
    <row r="18" spans="1:11" ht="12.75" customHeight="1" x14ac:dyDescent="0.3">
      <c r="A18" s="23" t="s">
        <v>24</v>
      </c>
      <c r="B18" s="9">
        <f t="shared" si="8"/>
        <v>0.5</v>
      </c>
      <c r="C18" s="9">
        <f t="shared" si="0"/>
        <v>0.6</v>
      </c>
      <c r="D18" s="9">
        <f t="shared" si="1"/>
        <v>0.8</v>
      </c>
      <c r="E18" s="9">
        <f t="shared" si="2"/>
        <v>0.7</v>
      </c>
      <c r="F18" s="9">
        <f t="shared" si="3"/>
        <v>0.6</v>
      </c>
      <c r="G18" s="9">
        <f t="shared" si="4"/>
        <v>0.8</v>
      </c>
      <c r="I18" s="9">
        <f t="shared" si="5"/>
        <v>0.65</v>
      </c>
      <c r="J18" s="9">
        <f t="shared" si="6"/>
        <v>0.7</v>
      </c>
      <c r="K18" s="9">
        <f t="shared" si="7"/>
        <v>4.9999999999999933E-2</v>
      </c>
    </row>
    <row r="19" spans="1:11" ht="12.75" customHeight="1" x14ac:dyDescent="0.3">
      <c r="A19" s="23" t="s">
        <v>43</v>
      </c>
      <c r="B19" s="9">
        <f t="shared" si="8"/>
        <v>0.1</v>
      </c>
      <c r="C19" s="9">
        <f t="shared" si="0"/>
        <v>0.1</v>
      </c>
      <c r="D19" s="9">
        <f t="shared" si="1"/>
        <v>0</v>
      </c>
      <c r="E19" s="9">
        <f t="shared" si="2"/>
        <v>0</v>
      </c>
      <c r="F19" s="9">
        <f t="shared" si="3"/>
        <v>0.2</v>
      </c>
      <c r="G19" s="9">
        <f t="shared" si="4"/>
        <v>0</v>
      </c>
      <c r="I19" s="9">
        <f t="shared" si="5"/>
        <v>0.05</v>
      </c>
      <c r="J19" s="9">
        <f t="shared" si="6"/>
        <v>0.1</v>
      </c>
      <c r="K19" s="9">
        <f t="shared" si="7"/>
        <v>0.05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0.2</v>
      </c>
      <c r="C21" s="9">
        <f t="shared" si="0"/>
        <v>0.2</v>
      </c>
      <c r="D21" s="9">
        <f t="shared" si="1"/>
        <v>0.2</v>
      </c>
      <c r="E21" s="9">
        <f t="shared" si="2"/>
        <v>0.2</v>
      </c>
      <c r="F21" s="9">
        <f t="shared" si="3"/>
        <v>0.2</v>
      </c>
      <c r="G21" s="9">
        <f t="shared" si="4"/>
        <v>0.2</v>
      </c>
      <c r="I21" s="9">
        <f t="shared" si="5"/>
        <v>0.2</v>
      </c>
      <c r="J21" s="9">
        <f t="shared" si="6"/>
        <v>0.2</v>
      </c>
      <c r="K21" s="9">
        <f t="shared" si="7"/>
        <v>0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000"/>
  <sheetViews>
    <sheetView workbookViewId="0"/>
  </sheetViews>
  <sheetFormatPr defaultColWidth="12.5546875" defaultRowHeight="15" customHeight="1" x14ac:dyDescent="0.25"/>
  <cols>
    <col min="1" max="1" width="38.6640625" customWidth="1"/>
    <col min="2" max="10" width="8.5546875" customWidth="1"/>
    <col min="11" max="11" width="8.33203125" customWidth="1"/>
    <col min="12" max="26" width="8.5546875" customWidth="1"/>
  </cols>
  <sheetData>
    <row r="1" spans="1:11" ht="12.75" customHeight="1" x14ac:dyDescent="0.25">
      <c r="A1" s="6" t="s">
        <v>170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B6" s="2">
        <v>1</v>
      </c>
      <c r="C6" s="2">
        <v>2</v>
      </c>
      <c r="F6" s="2">
        <v>1</v>
      </c>
    </row>
    <row r="7" spans="1:11" ht="12.75" customHeight="1" x14ac:dyDescent="0.3">
      <c r="A7" s="23" t="s">
        <v>24</v>
      </c>
      <c r="B7" s="2">
        <v>2</v>
      </c>
      <c r="C7" s="2">
        <v>1</v>
      </c>
      <c r="D7" s="2">
        <v>3</v>
      </c>
      <c r="E7" s="2">
        <v>3</v>
      </c>
      <c r="F7" s="2">
        <v>2</v>
      </c>
      <c r="G7" s="2">
        <v>1</v>
      </c>
    </row>
    <row r="8" spans="1:11" ht="12.75" customHeight="1" x14ac:dyDescent="0.3">
      <c r="A8" s="23" t="s">
        <v>43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G10" s="2">
        <v>2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0.33333333333333331</v>
      </c>
      <c r="C17" s="9">
        <f t="shared" si="0"/>
        <v>0.66666666666666663</v>
      </c>
      <c r="D17" s="9">
        <f t="shared" si="1"/>
        <v>0</v>
      </c>
      <c r="E17" s="9">
        <f t="shared" si="2"/>
        <v>0</v>
      </c>
      <c r="F17" s="9">
        <f t="shared" si="3"/>
        <v>0.33333333333333331</v>
      </c>
      <c r="G17" s="9">
        <f t="shared" si="4"/>
        <v>0</v>
      </c>
      <c r="I17" s="9">
        <f t="shared" si="5"/>
        <v>0.25</v>
      </c>
      <c r="J17" s="9">
        <f t="shared" si="6"/>
        <v>0.16666666666666666</v>
      </c>
      <c r="K17" s="9">
        <f t="shared" si="7"/>
        <v>-8.3333333333333343E-2</v>
      </c>
    </row>
    <row r="18" spans="1:11" ht="12.75" customHeight="1" x14ac:dyDescent="0.3">
      <c r="A18" s="23" t="s">
        <v>24</v>
      </c>
      <c r="B18" s="9">
        <f t="shared" si="8"/>
        <v>0.66666666666666663</v>
      </c>
      <c r="C18" s="9">
        <f t="shared" si="0"/>
        <v>0.33333333333333331</v>
      </c>
      <c r="D18" s="9">
        <f t="shared" si="1"/>
        <v>1</v>
      </c>
      <c r="E18" s="9">
        <f t="shared" si="2"/>
        <v>1</v>
      </c>
      <c r="F18" s="9">
        <f t="shared" si="3"/>
        <v>0.66666666666666663</v>
      </c>
      <c r="G18" s="9">
        <f t="shared" si="4"/>
        <v>0.33333333333333331</v>
      </c>
      <c r="I18" s="9">
        <f t="shared" si="5"/>
        <v>0.75</v>
      </c>
      <c r="J18" s="9">
        <f t="shared" si="6"/>
        <v>0.5</v>
      </c>
      <c r="K18" s="9">
        <f t="shared" si="7"/>
        <v>-0.25</v>
      </c>
    </row>
    <row r="19" spans="1:11" ht="12.75" customHeight="1" x14ac:dyDescent="0.3">
      <c r="A19" s="23" t="s">
        <v>43</v>
      </c>
      <c r="B19" s="9">
        <f t="shared" si="8"/>
        <v>0</v>
      </c>
      <c r="C19" s="9">
        <f t="shared" si="0"/>
        <v>0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0</v>
      </c>
      <c r="J19" s="9">
        <f t="shared" si="6"/>
        <v>0</v>
      </c>
      <c r="K19" s="9">
        <f t="shared" si="7"/>
        <v>0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0.66666666666666663</v>
      </c>
      <c r="I21" s="9">
        <f t="shared" si="5"/>
        <v>0</v>
      </c>
      <c r="J21" s="9">
        <f t="shared" si="6"/>
        <v>0.33333333333333331</v>
      </c>
      <c r="K21" s="9">
        <f t="shared" si="7"/>
        <v>0.33333333333333331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1.33203125" customWidth="1"/>
    <col min="12" max="26" width="8.5546875" customWidth="1"/>
  </cols>
  <sheetData>
    <row r="1" spans="1:11" ht="12.75" customHeight="1" x14ac:dyDescent="0.25">
      <c r="A1" s="6" t="s">
        <v>254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  <c r="B5" s="3"/>
      <c r="C5" s="3"/>
      <c r="D5" s="3"/>
      <c r="E5" s="3"/>
      <c r="F5" s="3"/>
      <c r="G5" s="3"/>
    </row>
    <row r="6" spans="1:11" ht="12.75" customHeight="1" x14ac:dyDescent="0.3">
      <c r="A6" s="23" t="s">
        <v>21</v>
      </c>
      <c r="B6" s="2">
        <v>1</v>
      </c>
      <c r="C6" s="2">
        <v>1</v>
      </c>
    </row>
    <row r="7" spans="1:11" ht="12.75" customHeight="1" x14ac:dyDescent="0.3">
      <c r="A7" s="23" t="s">
        <v>24</v>
      </c>
      <c r="B7" s="2">
        <v>1</v>
      </c>
      <c r="C7" s="2">
        <v>1</v>
      </c>
      <c r="D7" s="2">
        <v>2</v>
      </c>
      <c r="E7" s="2">
        <v>2</v>
      </c>
      <c r="F7" s="2">
        <v>2</v>
      </c>
      <c r="G7" s="2">
        <v>2</v>
      </c>
    </row>
    <row r="8" spans="1:11" ht="12.75" customHeight="1" x14ac:dyDescent="0.3">
      <c r="A8" s="23" t="s">
        <v>43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0.33333333333333331</v>
      </c>
      <c r="C17" s="9">
        <f t="shared" si="0"/>
        <v>0.33333333333333331</v>
      </c>
      <c r="D17" s="9">
        <f t="shared" si="1"/>
        <v>0</v>
      </c>
      <c r="E17" s="9">
        <f t="shared" si="2"/>
        <v>0</v>
      </c>
      <c r="F17" s="9">
        <f t="shared" si="3"/>
        <v>0</v>
      </c>
      <c r="G17" s="9">
        <f t="shared" si="4"/>
        <v>0</v>
      </c>
      <c r="I17" s="9">
        <f t="shared" si="5"/>
        <v>0.16666666666666666</v>
      </c>
      <c r="J17" s="9">
        <f t="shared" si="6"/>
        <v>0</v>
      </c>
      <c r="K17" s="9">
        <f t="shared" si="7"/>
        <v>-0.16666666666666666</v>
      </c>
    </row>
    <row r="18" spans="1:11" ht="12.75" customHeight="1" x14ac:dyDescent="0.3">
      <c r="A18" s="23" t="s">
        <v>24</v>
      </c>
      <c r="B18" s="9">
        <f t="shared" si="8"/>
        <v>0.33333333333333331</v>
      </c>
      <c r="C18" s="9">
        <f t="shared" si="0"/>
        <v>0.33333333333333331</v>
      </c>
      <c r="D18" s="9">
        <f t="shared" si="1"/>
        <v>0.66666666666666663</v>
      </c>
      <c r="E18" s="9">
        <f t="shared" si="2"/>
        <v>0.66666666666666663</v>
      </c>
      <c r="F18" s="9">
        <f t="shared" si="3"/>
        <v>0.66666666666666663</v>
      </c>
      <c r="G18" s="9">
        <f t="shared" si="4"/>
        <v>0.66666666666666663</v>
      </c>
      <c r="I18" s="9">
        <f t="shared" si="5"/>
        <v>0.5</v>
      </c>
      <c r="J18" s="9">
        <f t="shared" si="6"/>
        <v>0.66666666666666663</v>
      </c>
      <c r="K18" s="9">
        <f t="shared" si="7"/>
        <v>0.16666666666666663</v>
      </c>
    </row>
    <row r="19" spans="1:11" ht="12.75" customHeight="1" x14ac:dyDescent="0.3">
      <c r="A19" s="23" t="s">
        <v>43</v>
      </c>
      <c r="B19" s="9">
        <f t="shared" si="8"/>
        <v>0.33333333333333331</v>
      </c>
      <c r="C19" s="9">
        <f t="shared" si="0"/>
        <v>0.33333333333333331</v>
      </c>
      <c r="D19" s="9">
        <f t="shared" si="1"/>
        <v>0.33333333333333331</v>
      </c>
      <c r="E19" s="9">
        <f t="shared" si="2"/>
        <v>0.33333333333333331</v>
      </c>
      <c r="F19" s="9">
        <f t="shared" si="3"/>
        <v>0.33333333333333331</v>
      </c>
      <c r="G19" s="9">
        <f t="shared" si="4"/>
        <v>0.33333333333333331</v>
      </c>
      <c r="I19" s="9">
        <f t="shared" si="5"/>
        <v>0.33333333333333331</v>
      </c>
      <c r="J19" s="9">
        <f t="shared" si="6"/>
        <v>0.33333333333333331</v>
      </c>
      <c r="K19" s="9">
        <f t="shared" si="7"/>
        <v>0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</v>
      </c>
      <c r="I21" s="9">
        <f t="shared" si="5"/>
        <v>0</v>
      </c>
      <c r="J21" s="9">
        <f t="shared" si="6"/>
        <v>0</v>
      </c>
      <c r="K21" s="9">
        <f t="shared" si="7"/>
        <v>0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00"/>
  <sheetViews>
    <sheetView workbookViewId="0">
      <selection activeCell="F35" sqref="F35"/>
    </sheetView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7.88671875" customWidth="1"/>
    <col min="12" max="26" width="8.5546875" customWidth="1"/>
  </cols>
  <sheetData>
    <row r="1" spans="1:11" ht="12.75" customHeight="1" x14ac:dyDescent="0.25">
      <c r="A1" s="6" t="s">
        <v>177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  <c r="B5" s="3"/>
      <c r="C5" s="3"/>
      <c r="D5" s="2">
        <v>1</v>
      </c>
      <c r="E5" s="2">
        <v>1</v>
      </c>
      <c r="F5" s="2">
        <v>1</v>
      </c>
      <c r="G5" s="2">
        <v>1</v>
      </c>
    </row>
    <row r="6" spans="1:11" ht="12.75" customHeight="1" x14ac:dyDescent="0.3">
      <c r="A6" s="23" t="s">
        <v>21</v>
      </c>
      <c r="B6" s="2">
        <v>11</v>
      </c>
      <c r="C6" s="2">
        <v>13</v>
      </c>
      <c r="D6" s="2">
        <v>12</v>
      </c>
      <c r="E6" s="2">
        <v>13</v>
      </c>
      <c r="F6" s="2">
        <v>16</v>
      </c>
      <c r="G6" s="2">
        <v>15</v>
      </c>
    </row>
    <row r="7" spans="1:11" ht="12.75" customHeight="1" x14ac:dyDescent="0.3">
      <c r="A7" s="23" t="s">
        <v>24</v>
      </c>
      <c r="B7" s="2">
        <v>23</v>
      </c>
      <c r="C7" s="2">
        <v>20</v>
      </c>
      <c r="D7" s="2">
        <v>23</v>
      </c>
      <c r="E7" s="2">
        <v>22</v>
      </c>
      <c r="F7" s="2">
        <v>19</v>
      </c>
      <c r="G7" s="2">
        <v>13</v>
      </c>
    </row>
    <row r="8" spans="1:11" ht="12.75" customHeight="1" x14ac:dyDescent="0.3">
      <c r="A8" s="23" t="s">
        <v>43</v>
      </c>
      <c r="B8" s="2">
        <v>2</v>
      </c>
      <c r="C8" s="2">
        <v>3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B10" s="2">
        <v>2</v>
      </c>
      <c r="C10" s="2">
        <v>2</v>
      </c>
      <c r="D10" s="2">
        <v>2</v>
      </c>
      <c r="E10" s="2">
        <v>2</v>
      </c>
      <c r="F10" s="2">
        <v>2</v>
      </c>
      <c r="G10" s="2">
        <v>9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2.6315789473684209E-2</v>
      </c>
      <c r="E16" s="9">
        <f t="shared" ref="E16:E21" si="2">E5/(SUM($E$5:$E$10))</f>
        <v>2.6315789473684209E-2</v>
      </c>
      <c r="F16" s="9">
        <f t="shared" ref="F16:F21" si="3">F5/(SUM($F$5:$F$10))</f>
        <v>2.6315789473684209E-2</v>
      </c>
      <c r="G16" s="9">
        <f t="shared" ref="G16:G21" si="4">G5/(SUM($G$5:$G$10))</f>
        <v>2.6315789473684209E-2</v>
      </c>
      <c r="I16" s="9">
        <f t="shared" ref="I16:I21" si="5">AVERAGE(B16:E16)</f>
        <v>1.3157894736842105E-2</v>
      </c>
      <c r="J16" s="9">
        <f t="shared" ref="J16:J21" si="6">AVERAGE(F16:G16)</f>
        <v>2.6315789473684209E-2</v>
      </c>
      <c r="K16" s="9">
        <f t="shared" ref="K16:K21" si="7">J16-I16</f>
        <v>1.3157894736842105E-2</v>
      </c>
    </row>
    <row r="17" spans="1:11" ht="12.75" customHeight="1" x14ac:dyDescent="0.3">
      <c r="A17" s="23" t="s">
        <v>21</v>
      </c>
      <c r="B17" s="9">
        <f t="shared" ref="B17:B21" si="8">B6/(SUM($B$5:$B$10))</f>
        <v>0.28947368421052633</v>
      </c>
      <c r="C17" s="9">
        <f t="shared" si="0"/>
        <v>0.34210526315789475</v>
      </c>
      <c r="D17" s="9">
        <f t="shared" si="1"/>
        <v>0.31578947368421051</v>
      </c>
      <c r="E17" s="9">
        <f t="shared" si="2"/>
        <v>0.34210526315789475</v>
      </c>
      <c r="F17" s="9">
        <f t="shared" si="3"/>
        <v>0.42105263157894735</v>
      </c>
      <c r="G17" s="9">
        <f t="shared" si="4"/>
        <v>0.39473684210526316</v>
      </c>
      <c r="I17" s="9">
        <f t="shared" si="5"/>
        <v>0.32236842105263158</v>
      </c>
      <c r="J17" s="9">
        <f t="shared" si="6"/>
        <v>0.40789473684210525</v>
      </c>
      <c r="K17" s="9">
        <f t="shared" si="7"/>
        <v>8.5526315789473673E-2</v>
      </c>
    </row>
    <row r="18" spans="1:11" ht="12.75" customHeight="1" x14ac:dyDescent="0.3">
      <c r="A18" s="23" t="s">
        <v>24</v>
      </c>
      <c r="B18" s="9">
        <f t="shared" si="8"/>
        <v>0.60526315789473684</v>
      </c>
      <c r="C18" s="9">
        <f t="shared" si="0"/>
        <v>0.52631578947368418</v>
      </c>
      <c r="D18" s="9">
        <f t="shared" si="1"/>
        <v>0.60526315789473684</v>
      </c>
      <c r="E18" s="9">
        <f t="shared" si="2"/>
        <v>0.57894736842105265</v>
      </c>
      <c r="F18" s="9">
        <f t="shared" si="3"/>
        <v>0.5</v>
      </c>
      <c r="G18" s="9">
        <f t="shared" si="4"/>
        <v>0.34210526315789475</v>
      </c>
      <c r="I18" s="9">
        <f t="shared" si="5"/>
        <v>0.57894736842105265</v>
      </c>
      <c r="J18" s="9">
        <f t="shared" si="6"/>
        <v>0.42105263157894735</v>
      </c>
      <c r="K18" s="9">
        <f t="shared" si="7"/>
        <v>-0.15789473684210531</v>
      </c>
    </row>
    <row r="19" spans="1:11" ht="12.75" customHeight="1" x14ac:dyDescent="0.3">
      <c r="A19" s="23" t="s">
        <v>43</v>
      </c>
      <c r="B19" s="9">
        <f t="shared" si="8"/>
        <v>5.2631578947368418E-2</v>
      </c>
      <c r="C19" s="9">
        <f t="shared" si="0"/>
        <v>7.8947368421052627E-2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3.2894736842105261E-2</v>
      </c>
      <c r="J19" s="9">
        <f t="shared" si="6"/>
        <v>0</v>
      </c>
      <c r="K19" s="9">
        <f t="shared" si="7"/>
        <v>-3.2894736842105261E-2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5.2631578947368418E-2</v>
      </c>
      <c r="C21" s="9">
        <f t="shared" si="0"/>
        <v>5.2631578947368418E-2</v>
      </c>
      <c r="D21" s="9">
        <f t="shared" si="1"/>
        <v>5.2631578947368418E-2</v>
      </c>
      <c r="E21" s="9">
        <f t="shared" si="2"/>
        <v>5.2631578947368418E-2</v>
      </c>
      <c r="F21" s="9">
        <f t="shared" si="3"/>
        <v>5.2631578947368418E-2</v>
      </c>
      <c r="G21" s="9">
        <f t="shared" si="4"/>
        <v>0.23684210526315788</v>
      </c>
      <c r="I21" s="9">
        <f t="shared" si="5"/>
        <v>5.2631578947368418E-2</v>
      </c>
      <c r="J21" s="9">
        <f t="shared" si="6"/>
        <v>0.14473684210526316</v>
      </c>
      <c r="K21" s="9">
        <f t="shared" si="7"/>
        <v>9.2105263157894746E-2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000"/>
  <sheetViews>
    <sheetView workbookViewId="0"/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5.88671875" customWidth="1"/>
    <col min="12" max="26" width="8.5546875" customWidth="1"/>
  </cols>
  <sheetData>
    <row r="1" spans="1:12" ht="12.75" customHeight="1" x14ac:dyDescent="0.25">
      <c r="A1" s="6" t="s">
        <v>261</v>
      </c>
    </row>
    <row r="2" spans="1:12" ht="12.75" customHeight="1" x14ac:dyDescent="0.25">
      <c r="I2" s="3"/>
      <c r="J2" s="3"/>
      <c r="K2" s="3"/>
      <c r="L2" s="3"/>
    </row>
    <row r="3" spans="1:12" ht="12.75" customHeight="1" x14ac:dyDescent="0.25">
      <c r="A3" s="11" t="s">
        <v>435</v>
      </c>
    </row>
    <row r="4" spans="1:12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2" ht="12.75" customHeight="1" x14ac:dyDescent="0.3">
      <c r="A5" s="23" t="s">
        <v>88</v>
      </c>
      <c r="B5" s="3"/>
      <c r="C5" s="3"/>
      <c r="D5" s="3"/>
      <c r="E5" s="3"/>
      <c r="F5" s="3"/>
      <c r="G5" s="3"/>
    </row>
    <row r="6" spans="1:12" ht="12.75" customHeight="1" x14ac:dyDescent="0.3">
      <c r="A6" s="23" t="s">
        <v>21</v>
      </c>
      <c r="B6" s="2">
        <v>2</v>
      </c>
      <c r="C6" s="2">
        <v>2</v>
      </c>
      <c r="D6" s="2">
        <v>2</v>
      </c>
      <c r="E6" s="2">
        <v>2</v>
      </c>
      <c r="F6" s="2">
        <v>1</v>
      </c>
    </row>
    <row r="7" spans="1:12" ht="12.75" customHeight="1" x14ac:dyDescent="0.3">
      <c r="A7" s="23" t="s">
        <v>24</v>
      </c>
      <c r="B7" s="2">
        <v>2</v>
      </c>
      <c r="C7" s="2">
        <v>2</v>
      </c>
      <c r="D7" s="2">
        <v>2</v>
      </c>
      <c r="E7" s="2">
        <v>2</v>
      </c>
      <c r="F7" s="2">
        <v>3</v>
      </c>
      <c r="G7" s="2">
        <v>1</v>
      </c>
    </row>
    <row r="8" spans="1:12" ht="12.75" customHeight="1" x14ac:dyDescent="0.3">
      <c r="A8" s="23" t="s">
        <v>43</v>
      </c>
    </row>
    <row r="9" spans="1:12" ht="12.75" customHeight="1" x14ac:dyDescent="0.3">
      <c r="A9" s="23" t="s">
        <v>330</v>
      </c>
    </row>
    <row r="10" spans="1:12" ht="12.75" customHeight="1" x14ac:dyDescent="0.25">
      <c r="A10" s="24" t="s">
        <v>436</v>
      </c>
      <c r="G10" s="2">
        <v>3</v>
      </c>
    </row>
    <row r="11" spans="1:12" ht="12.75" customHeight="1" x14ac:dyDescent="0.25"/>
    <row r="12" spans="1:12" ht="12.75" customHeight="1" x14ac:dyDescent="0.25"/>
    <row r="13" spans="1:12" ht="12.75" customHeight="1" x14ac:dyDescent="0.25"/>
    <row r="14" spans="1:12" ht="12.75" customHeight="1" x14ac:dyDescent="0.25">
      <c r="A14" s="11" t="s">
        <v>437</v>
      </c>
      <c r="I14" s="35" t="s">
        <v>438</v>
      </c>
      <c r="J14" s="34"/>
    </row>
    <row r="15" spans="1:12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2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0.5</v>
      </c>
      <c r="C17" s="9">
        <f t="shared" si="0"/>
        <v>0.5</v>
      </c>
      <c r="D17" s="9">
        <f t="shared" si="1"/>
        <v>0.5</v>
      </c>
      <c r="E17" s="9">
        <f t="shared" si="2"/>
        <v>0.5</v>
      </c>
      <c r="F17" s="9">
        <f t="shared" si="3"/>
        <v>0.25</v>
      </c>
      <c r="G17" s="9">
        <f t="shared" si="4"/>
        <v>0</v>
      </c>
      <c r="I17" s="9">
        <f t="shared" si="5"/>
        <v>0.5</v>
      </c>
      <c r="J17" s="9">
        <f t="shared" si="6"/>
        <v>0.125</v>
      </c>
      <c r="K17" s="9">
        <f t="shared" si="7"/>
        <v>-0.375</v>
      </c>
    </row>
    <row r="18" spans="1:11" ht="12.75" customHeight="1" x14ac:dyDescent="0.3">
      <c r="A18" s="23" t="s">
        <v>24</v>
      </c>
      <c r="B18" s="9">
        <f t="shared" si="8"/>
        <v>0.5</v>
      </c>
      <c r="C18" s="9">
        <f t="shared" si="0"/>
        <v>0.5</v>
      </c>
      <c r="D18" s="9">
        <f t="shared" si="1"/>
        <v>0.5</v>
      </c>
      <c r="E18" s="9">
        <f t="shared" si="2"/>
        <v>0.5</v>
      </c>
      <c r="F18" s="9">
        <f t="shared" si="3"/>
        <v>0.75</v>
      </c>
      <c r="G18" s="9">
        <f t="shared" si="4"/>
        <v>0.25</v>
      </c>
      <c r="I18" s="9">
        <f t="shared" si="5"/>
        <v>0.5</v>
      </c>
      <c r="J18" s="9">
        <f t="shared" si="6"/>
        <v>0.5</v>
      </c>
      <c r="K18" s="9">
        <f t="shared" si="7"/>
        <v>0</v>
      </c>
    </row>
    <row r="19" spans="1:11" ht="12.75" customHeight="1" x14ac:dyDescent="0.3">
      <c r="A19" s="23" t="s">
        <v>43</v>
      </c>
      <c r="B19" s="9">
        <f t="shared" si="8"/>
        <v>0</v>
      </c>
      <c r="C19" s="9">
        <f t="shared" si="0"/>
        <v>0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0</v>
      </c>
      <c r="J19" s="9">
        <f t="shared" si="6"/>
        <v>0</v>
      </c>
      <c r="K19" s="9">
        <f t="shared" si="7"/>
        <v>0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0.75</v>
      </c>
      <c r="I21" s="9">
        <f t="shared" si="5"/>
        <v>0</v>
      </c>
      <c r="J21" s="9">
        <f t="shared" si="6"/>
        <v>0.375</v>
      </c>
      <c r="K21" s="9">
        <f t="shared" si="7"/>
        <v>0.375</v>
      </c>
    </row>
    <row r="22" spans="1:11" ht="12.75" customHeight="1" x14ac:dyDescent="0.25">
      <c r="A22" s="24"/>
    </row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8" workbookViewId="0">
      <selection activeCell="A29" sqref="A29:XFD29"/>
    </sheetView>
  </sheetViews>
  <sheetFormatPr defaultColWidth="12.5546875" defaultRowHeight="15" customHeight="1" x14ac:dyDescent="0.25"/>
  <cols>
    <col min="1" max="1" width="24.88671875" customWidth="1"/>
    <col min="2" max="2" width="24" customWidth="1"/>
    <col min="3" max="3" width="8.5546875" customWidth="1"/>
    <col min="4" max="4" width="34.6640625" customWidth="1"/>
    <col min="5" max="5" width="26.33203125" customWidth="1"/>
    <col min="6" max="6" width="21.44140625" customWidth="1"/>
    <col min="7" max="26" width="8.5546875" customWidth="1"/>
  </cols>
  <sheetData>
    <row r="1" spans="1:26" ht="12.75" customHeight="1" x14ac:dyDescent="0.25">
      <c r="A1" s="3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21</v>
      </c>
    </row>
    <row r="3" spans="1:26" ht="12.75" customHeight="1" x14ac:dyDescent="0.25">
      <c r="A3" s="2" t="s">
        <v>17</v>
      </c>
      <c r="B3" s="2" t="s">
        <v>18</v>
      </c>
      <c r="C3" s="2" t="s">
        <v>22</v>
      </c>
      <c r="D3" s="2" t="s">
        <v>23</v>
      </c>
      <c r="E3" s="2" t="s">
        <v>24</v>
      </c>
      <c r="F3" s="2" t="s">
        <v>24</v>
      </c>
    </row>
    <row r="4" spans="1:26" ht="12.75" customHeight="1" x14ac:dyDescent="0.25">
      <c r="A4" s="2" t="s">
        <v>17</v>
      </c>
      <c r="B4" s="2" t="s">
        <v>18</v>
      </c>
      <c r="C4" s="2" t="s">
        <v>25</v>
      </c>
      <c r="D4" s="2" t="s">
        <v>26</v>
      </c>
      <c r="E4" s="2" t="s">
        <v>24</v>
      </c>
      <c r="F4" s="2" t="s">
        <v>24</v>
      </c>
    </row>
    <row r="5" spans="1:26" ht="12.75" customHeight="1" x14ac:dyDescent="0.25">
      <c r="A5" s="2" t="s">
        <v>17</v>
      </c>
      <c r="B5" s="2" t="s">
        <v>18</v>
      </c>
      <c r="C5" s="2" t="s">
        <v>27</v>
      </c>
      <c r="D5" s="2" t="s">
        <v>28</v>
      </c>
      <c r="E5" s="2" t="s">
        <v>24</v>
      </c>
      <c r="F5" s="2" t="s">
        <v>24</v>
      </c>
    </row>
    <row r="6" spans="1:26" ht="12.75" customHeight="1" x14ac:dyDescent="0.25">
      <c r="A6" s="2" t="s">
        <v>17</v>
      </c>
      <c r="B6" s="2" t="s">
        <v>18</v>
      </c>
      <c r="C6" s="2" t="s">
        <v>29</v>
      </c>
      <c r="D6" s="2" t="s">
        <v>30</v>
      </c>
      <c r="E6" s="2" t="s">
        <v>24</v>
      </c>
      <c r="F6" s="2" t="s">
        <v>24</v>
      </c>
    </row>
    <row r="7" spans="1:26" ht="12.75" customHeight="1" x14ac:dyDescent="0.25">
      <c r="A7" s="2" t="s">
        <v>17</v>
      </c>
      <c r="B7" s="2" t="s">
        <v>18</v>
      </c>
      <c r="C7" s="2" t="s">
        <v>31</v>
      </c>
      <c r="D7" s="2" t="s">
        <v>32</v>
      </c>
      <c r="E7" s="2" t="s">
        <v>24</v>
      </c>
      <c r="F7" s="2" t="s">
        <v>24</v>
      </c>
    </row>
    <row r="8" spans="1:26" ht="12.75" customHeight="1" x14ac:dyDescent="0.25">
      <c r="A8" s="2" t="s">
        <v>17</v>
      </c>
      <c r="B8" s="2" t="s">
        <v>18</v>
      </c>
      <c r="C8" s="2" t="s">
        <v>33</v>
      </c>
      <c r="D8" s="2" t="s">
        <v>34</v>
      </c>
      <c r="E8" s="2" t="s">
        <v>24</v>
      </c>
      <c r="F8" s="2" t="s">
        <v>24</v>
      </c>
    </row>
    <row r="9" spans="1:26" ht="12.75" customHeight="1" x14ac:dyDescent="0.25">
      <c r="A9" s="2" t="s">
        <v>17</v>
      </c>
      <c r="B9" s="2" t="s">
        <v>18</v>
      </c>
      <c r="C9" s="2" t="s">
        <v>35</v>
      </c>
      <c r="D9" s="2" t="s">
        <v>36</v>
      </c>
      <c r="E9" s="2" t="s">
        <v>24</v>
      </c>
      <c r="F9" s="2" t="s">
        <v>24</v>
      </c>
    </row>
    <row r="10" spans="1:26" ht="12.75" customHeight="1" x14ac:dyDescent="0.25">
      <c r="A10" s="2" t="s">
        <v>17</v>
      </c>
      <c r="B10" s="2" t="s">
        <v>18</v>
      </c>
      <c r="C10" s="2" t="s">
        <v>37</v>
      </c>
      <c r="D10" s="2" t="s">
        <v>38</v>
      </c>
      <c r="E10" s="2" t="s">
        <v>24</v>
      </c>
      <c r="F10" s="2" t="s">
        <v>24</v>
      </c>
    </row>
    <row r="11" spans="1:26" ht="12.75" customHeight="1" x14ac:dyDescent="0.25">
      <c r="A11" s="2" t="s">
        <v>17</v>
      </c>
      <c r="B11" s="2" t="s">
        <v>18</v>
      </c>
      <c r="C11" s="2" t="s">
        <v>39</v>
      </c>
      <c r="D11" s="2" t="s">
        <v>40</v>
      </c>
      <c r="E11" s="2" t="s">
        <v>24</v>
      </c>
      <c r="F11" s="2" t="s">
        <v>24</v>
      </c>
    </row>
    <row r="12" spans="1:26" ht="12.75" customHeight="1" x14ac:dyDescent="0.25">
      <c r="A12" s="2" t="s">
        <v>17</v>
      </c>
      <c r="B12" s="2" t="s">
        <v>18</v>
      </c>
      <c r="C12" s="2" t="s">
        <v>41</v>
      </c>
      <c r="D12" s="2" t="s">
        <v>42</v>
      </c>
      <c r="E12" s="2" t="s">
        <v>43</v>
      </c>
      <c r="F12" s="2" t="s">
        <v>24</v>
      </c>
    </row>
    <row r="13" spans="1:26" ht="12.75" customHeight="1" x14ac:dyDescent="0.25">
      <c r="A13" s="2" t="s">
        <v>17</v>
      </c>
      <c r="B13" s="2" t="s">
        <v>18</v>
      </c>
      <c r="C13" s="2" t="s">
        <v>44</v>
      </c>
      <c r="D13" s="2" t="s">
        <v>45</v>
      </c>
      <c r="E13" s="2" t="s">
        <v>24</v>
      </c>
      <c r="F13" s="2" t="s">
        <v>24</v>
      </c>
    </row>
    <row r="14" spans="1:26" ht="12.75" customHeight="1" x14ac:dyDescent="0.25">
      <c r="A14" s="2" t="s">
        <v>17</v>
      </c>
      <c r="B14" s="2" t="s">
        <v>18</v>
      </c>
      <c r="C14" s="2" t="s">
        <v>46</v>
      </c>
      <c r="D14" s="2" t="s">
        <v>47</v>
      </c>
      <c r="E14" s="2" t="s">
        <v>24</v>
      </c>
      <c r="F14" s="2" t="s">
        <v>24</v>
      </c>
    </row>
    <row r="15" spans="1:26" ht="12.75" customHeight="1" x14ac:dyDescent="0.25">
      <c r="A15" s="2" t="s">
        <v>17</v>
      </c>
      <c r="B15" s="2" t="s">
        <v>18</v>
      </c>
      <c r="C15" s="2" t="s">
        <v>48</v>
      </c>
      <c r="D15" s="2" t="s">
        <v>49</v>
      </c>
      <c r="E15" s="2" t="s">
        <v>24</v>
      </c>
      <c r="F15" s="2" t="s">
        <v>24</v>
      </c>
    </row>
    <row r="16" spans="1:26" ht="12.75" customHeight="1" x14ac:dyDescent="0.25">
      <c r="A16" s="2" t="s">
        <v>17</v>
      </c>
      <c r="B16" s="2" t="s">
        <v>18</v>
      </c>
      <c r="C16" s="2" t="s">
        <v>50</v>
      </c>
      <c r="D16" s="2" t="s">
        <v>51</v>
      </c>
      <c r="E16" s="2" t="s">
        <v>24</v>
      </c>
      <c r="F16" s="2" t="s">
        <v>24</v>
      </c>
    </row>
    <row r="17" spans="1:6" ht="12.75" customHeight="1" x14ac:dyDescent="0.25">
      <c r="A17" s="2" t="s">
        <v>17</v>
      </c>
      <c r="B17" s="2" t="s">
        <v>18</v>
      </c>
      <c r="C17" s="2" t="s">
        <v>52</v>
      </c>
      <c r="D17" s="2" t="s">
        <v>53</v>
      </c>
      <c r="E17" s="2" t="s">
        <v>24</v>
      </c>
      <c r="F17" s="2" t="s">
        <v>24</v>
      </c>
    </row>
    <row r="18" spans="1:6" ht="12.75" customHeight="1" x14ac:dyDescent="0.25">
      <c r="A18" s="2" t="s">
        <v>17</v>
      </c>
      <c r="B18" s="2" t="s">
        <v>18</v>
      </c>
      <c r="C18" s="2" t="s">
        <v>54</v>
      </c>
      <c r="D18" s="2" t="s">
        <v>55</v>
      </c>
      <c r="E18" s="2" t="s">
        <v>21</v>
      </c>
      <c r="F18" s="2" t="s">
        <v>21</v>
      </c>
    </row>
    <row r="19" spans="1:6" ht="12.75" customHeight="1" x14ac:dyDescent="0.25">
      <c r="A19" s="2" t="s">
        <v>56</v>
      </c>
      <c r="B19" s="2" t="s">
        <v>57</v>
      </c>
      <c r="C19" s="2" t="s">
        <v>58</v>
      </c>
      <c r="D19" s="2" t="s">
        <v>59</v>
      </c>
      <c r="E19" s="2" t="s">
        <v>21</v>
      </c>
      <c r="F19" s="2" t="s">
        <v>21</v>
      </c>
    </row>
    <row r="20" spans="1:6" ht="12.75" customHeight="1" x14ac:dyDescent="0.25">
      <c r="A20" s="2" t="s">
        <v>56</v>
      </c>
      <c r="B20" s="2" t="s">
        <v>57</v>
      </c>
      <c r="C20" s="2" t="s">
        <v>60</v>
      </c>
      <c r="D20" s="2" t="s">
        <v>61</v>
      </c>
      <c r="E20" s="2" t="s">
        <v>43</v>
      </c>
      <c r="F20" s="2" t="s">
        <v>43</v>
      </c>
    </row>
    <row r="21" spans="1:6" ht="12.75" customHeight="1" x14ac:dyDescent="0.25">
      <c r="A21" s="2" t="s">
        <v>56</v>
      </c>
      <c r="B21" s="2" t="s">
        <v>57</v>
      </c>
      <c r="C21" s="2" t="s">
        <v>62</v>
      </c>
      <c r="D21" s="2" t="s">
        <v>63</v>
      </c>
      <c r="E21" s="2" t="s">
        <v>24</v>
      </c>
      <c r="F21" s="2" t="s">
        <v>24</v>
      </c>
    </row>
    <row r="22" spans="1:6" ht="12.75" customHeight="1" x14ac:dyDescent="0.25">
      <c r="A22" s="2" t="s">
        <v>56</v>
      </c>
      <c r="B22" s="2" t="s">
        <v>57</v>
      </c>
      <c r="C22" s="2" t="s">
        <v>64</v>
      </c>
      <c r="D22" s="2" t="s">
        <v>65</v>
      </c>
      <c r="E22" s="2" t="s">
        <v>21</v>
      </c>
      <c r="F22" s="2" t="s">
        <v>24</v>
      </c>
    </row>
    <row r="23" spans="1:6" ht="12.75" customHeight="1" x14ac:dyDescent="0.25">
      <c r="A23" s="2" t="s">
        <v>66</v>
      </c>
      <c r="B23" s="2" t="s">
        <v>67</v>
      </c>
      <c r="C23" s="2" t="s">
        <v>68</v>
      </c>
      <c r="D23" s="2" t="s">
        <v>69</v>
      </c>
      <c r="E23" s="2" t="s">
        <v>24</v>
      </c>
      <c r="F23" s="2" t="s">
        <v>24</v>
      </c>
    </row>
    <row r="24" spans="1:6" ht="12.75" customHeight="1" x14ac:dyDescent="0.25">
      <c r="A24" s="2" t="s">
        <v>66</v>
      </c>
      <c r="B24" s="2" t="s">
        <v>67</v>
      </c>
      <c r="C24" s="2" t="s">
        <v>70</v>
      </c>
      <c r="D24" s="2" t="s">
        <v>71</v>
      </c>
      <c r="E24" s="2" t="s">
        <v>24</v>
      </c>
      <c r="F24" s="2" t="s">
        <v>21</v>
      </c>
    </row>
    <row r="25" spans="1:6" ht="12.75" customHeight="1" x14ac:dyDescent="0.25">
      <c r="A25" s="2" t="s">
        <v>66</v>
      </c>
      <c r="B25" s="2" t="s">
        <v>67</v>
      </c>
      <c r="C25" s="2" t="s">
        <v>72</v>
      </c>
      <c r="D25" s="2" t="s">
        <v>73</v>
      </c>
      <c r="E25" s="2" t="s">
        <v>24</v>
      </c>
      <c r="F25" s="2" t="s">
        <v>24</v>
      </c>
    </row>
    <row r="26" spans="1:6" ht="12.75" customHeight="1" x14ac:dyDescent="0.25">
      <c r="A26" s="2" t="s">
        <v>66</v>
      </c>
      <c r="B26" s="2" t="s">
        <v>67</v>
      </c>
      <c r="C26" s="2" t="s">
        <v>74</v>
      </c>
      <c r="D26" s="2" t="s">
        <v>75</v>
      </c>
      <c r="E26" s="2" t="s">
        <v>21</v>
      </c>
      <c r="F26" s="2" t="s">
        <v>21</v>
      </c>
    </row>
    <row r="27" spans="1:6" ht="12.75" customHeight="1" x14ac:dyDescent="0.25">
      <c r="A27" s="2" t="s">
        <v>66</v>
      </c>
      <c r="B27" s="2" t="s">
        <v>67</v>
      </c>
      <c r="C27" s="2" t="s">
        <v>76</v>
      </c>
      <c r="D27" s="2" t="s">
        <v>77</v>
      </c>
      <c r="E27" s="2" t="s">
        <v>43</v>
      </c>
      <c r="F27" s="2" t="s">
        <v>43</v>
      </c>
    </row>
    <row r="28" spans="1:6" ht="12.75" customHeight="1" x14ac:dyDescent="0.25">
      <c r="A28" s="2" t="s">
        <v>66</v>
      </c>
      <c r="B28" s="2" t="s">
        <v>67</v>
      </c>
      <c r="C28" s="2" t="s">
        <v>78</v>
      </c>
      <c r="D28" s="2" t="s">
        <v>79</v>
      </c>
      <c r="E28" s="2" t="s">
        <v>21</v>
      </c>
      <c r="F28" s="2" t="s">
        <v>21</v>
      </c>
    </row>
    <row r="29" spans="1:6" ht="12.75" customHeight="1" x14ac:dyDescent="0.25">
      <c r="A29" s="2" t="s">
        <v>66</v>
      </c>
      <c r="B29" s="2" t="s">
        <v>67</v>
      </c>
      <c r="C29" s="29" t="s">
        <v>80</v>
      </c>
      <c r="D29" s="2" t="s">
        <v>81</v>
      </c>
      <c r="E29" s="2" t="s">
        <v>24</v>
      </c>
      <c r="F29" s="2" t="s">
        <v>24</v>
      </c>
    </row>
    <row r="30" spans="1:6" ht="12.75" customHeight="1" x14ac:dyDescent="0.25">
      <c r="A30" s="2" t="s">
        <v>66</v>
      </c>
      <c r="B30" s="2" t="s">
        <v>67</v>
      </c>
      <c r="C30" s="2" t="s">
        <v>82</v>
      </c>
      <c r="D30" s="2" t="s">
        <v>83</v>
      </c>
      <c r="E30" s="2" t="s">
        <v>24</v>
      </c>
      <c r="F30" s="2" t="s">
        <v>24</v>
      </c>
    </row>
    <row r="31" spans="1:6" ht="12.75" customHeight="1" x14ac:dyDescent="0.25">
      <c r="A31" s="2" t="s">
        <v>66</v>
      </c>
      <c r="B31" s="2" t="s">
        <v>67</v>
      </c>
      <c r="C31" s="2" t="s">
        <v>84</v>
      </c>
      <c r="D31" s="2" t="s">
        <v>85</v>
      </c>
      <c r="E31" s="2" t="s">
        <v>24</v>
      </c>
      <c r="F31" s="2" t="s">
        <v>21</v>
      </c>
    </row>
    <row r="32" spans="1:6" ht="12.75" customHeight="1" x14ac:dyDescent="0.25">
      <c r="A32" s="2" t="s">
        <v>66</v>
      </c>
      <c r="B32" s="2" t="s">
        <v>67</v>
      </c>
      <c r="C32" s="2" t="s">
        <v>86</v>
      </c>
      <c r="D32" s="2" t="s">
        <v>87</v>
      </c>
      <c r="E32" s="2" t="s">
        <v>88</v>
      </c>
      <c r="F32" s="2" t="s">
        <v>88</v>
      </c>
    </row>
    <row r="33" spans="1:6" ht="12.75" customHeight="1" x14ac:dyDescent="0.25">
      <c r="A33" s="2" t="s">
        <v>66</v>
      </c>
      <c r="B33" s="2" t="s">
        <v>67</v>
      </c>
      <c r="C33" s="2" t="s">
        <v>89</v>
      </c>
      <c r="D33" s="2" t="s">
        <v>90</v>
      </c>
      <c r="E33" s="2" t="s">
        <v>24</v>
      </c>
      <c r="F33" s="2" t="s">
        <v>43</v>
      </c>
    </row>
    <row r="34" spans="1:6" ht="12.75" customHeight="1" x14ac:dyDescent="0.25">
      <c r="A34" s="2" t="s">
        <v>66</v>
      </c>
      <c r="B34" s="2" t="s">
        <v>67</v>
      </c>
      <c r="C34" s="2" t="s">
        <v>91</v>
      </c>
      <c r="D34" s="2" t="s">
        <v>92</v>
      </c>
      <c r="E34" s="2" t="s">
        <v>24</v>
      </c>
      <c r="F34" s="2" t="s">
        <v>24</v>
      </c>
    </row>
    <row r="35" spans="1:6" ht="12.75" customHeight="1" x14ac:dyDescent="0.25">
      <c r="A35" s="2" t="s">
        <v>66</v>
      </c>
      <c r="B35" s="2" t="s">
        <v>67</v>
      </c>
      <c r="C35" s="2" t="s">
        <v>93</v>
      </c>
      <c r="D35" s="2" t="s">
        <v>94</v>
      </c>
      <c r="E35" s="2" t="s">
        <v>24</v>
      </c>
      <c r="F35" s="2" t="s">
        <v>24</v>
      </c>
    </row>
    <row r="36" spans="1:6" ht="12.75" customHeight="1" x14ac:dyDescent="0.25">
      <c r="A36" s="2" t="s">
        <v>66</v>
      </c>
      <c r="B36" s="2" t="s">
        <v>67</v>
      </c>
      <c r="C36" s="2" t="s">
        <v>95</v>
      </c>
      <c r="D36" s="2" t="s">
        <v>96</v>
      </c>
      <c r="E36" s="2" t="s">
        <v>21</v>
      </c>
      <c r="F36" s="2" t="s">
        <v>24</v>
      </c>
    </row>
    <row r="37" spans="1:6" ht="12.75" customHeight="1" x14ac:dyDescent="0.25">
      <c r="A37" s="2" t="s">
        <v>66</v>
      </c>
      <c r="B37" s="2" t="s">
        <v>67</v>
      </c>
      <c r="C37" s="2" t="s">
        <v>97</v>
      </c>
      <c r="D37" s="2" t="s">
        <v>98</v>
      </c>
      <c r="E37" s="2" t="s">
        <v>21</v>
      </c>
      <c r="F37" s="2" t="s">
        <v>21</v>
      </c>
    </row>
    <row r="38" spans="1:6" ht="12.75" customHeight="1" x14ac:dyDescent="0.25">
      <c r="A38" s="2" t="s">
        <v>66</v>
      </c>
      <c r="B38" s="2" t="s">
        <v>67</v>
      </c>
      <c r="C38" s="2" t="s">
        <v>99</v>
      </c>
      <c r="D38" s="2" t="s">
        <v>100</v>
      </c>
      <c r="E38" s="2" t="s">
        <v>43</v>
      </c>
      <c r="F38" s="2" t="s">
        <v>43</v>
      </c>
    </row>
    <row r="39" spans="1:6" ht="12.75" customHeight="1" x14ac:dyDescent="0.25">
      <c r="A39" s="2" t="s">
        <v>66</v>
      </c>
      <c r="B39" s="2" t="s">
        <v>67</v>
      </c>
      <c r="C39" s="2" t="s">
        <v>101</v>
      </c>
      <c r="D39" s="2" t="s">
        <v>102</v>
      </c>
      <c r="E39" s="2" t="s">
        <v>24</v>
      </c>
      <c r="F39" s="2" t="s">
        <v>24</v>
      </c>
    </row>
    <row r="40" spans="1:6" ht="12.75" customHeight="1" x14ac:dyDescent="0.25">
      <c r="A40" s="2" t="s">
        <v>66</v>
      </c>
      <c r="B40" s="2" t="s">
        <v>67</v>
      </c>
      <c r="C40" s="2" t="s">
        <v>103</v>
      </c>
      <c r="D40" s="2" t="s">
        <v>104</v>
      </c>
      <c r="E40" s="2" t="s">
        <v>24</v>
      </c>
      <c r="F40" s="2" t="s">
        <v>43</v>
      </c>
    </row>
    <row r="41" spans="1:6" ht="12.75" customHeight="1" x14ac:dyDescent="0.25">
      <c r="A41" s="2" t="s">
        <v>66</v>
      </c>
      <c r="B41" s="2" t="s">
        <v>67</v>
      </c>
      <c r="C41" s="2" t="s">
        <v>105</v>
      </c>
      <c r="D41" s="2" t="s">
        <v>106</v>
      </c>
      <c r="E41" s="2" t="s">
        <v>24</v>
      </c>
      <c r="F41" s="2" t="s">
        <v>24</v>
      </c>
    </row>
    <row r="42" spans="1:6" ht="12.75" customHeight="1" x14ac:dyDescent="0.25">
      <c r="A42" s="2" t="s">
        <v>66</v>
      </c>
      <c r="B42" s="2" t="s">
        <v>67</v>
      </c>
      <c r="C42" s="2" t="s">
        <v>107</v>
      </c>
      <c r="D42" s="2" t="s">
        <v>108</v>
      </c>
      <c r="E42" s="2" t="s">
        <v>24</v>
      </c>
      <c r="F42" s="2" t="s">
        <v>24</v>
      </c>
    </row>
    <row r="43" spans="1:6" ht="12.75" customHeight="1" x14ac:dyDescent="0.25">
      <c r="A43" s="2" t="s">
        <v>66</v>
      </c>
      <c r="B43" s="2" t="s">
        <v>67</v>
      </c>
      <c r="C43" s="2" t="s">
        <v>109</v>
      </c>
      <c r="D43" s="2" t="s">
        <v>110</v>
      </c>
      <c r="E43" s="2" t="s">
        <v>24</v>
      </c>
      <c r="F43" s="2" t="s">
        <v>24</v>
      </c>
    </row>
    <row r="44" spans="1:6" ht="12.75" customHeight="1" x14ac:dyDescent="0.25">
      <c r="A44" s="2" t="s">
        <v>66</v>
      </c>
      <c r="B44" s="2" t="s">
        <v>67</v>
      </c>
      <c r="C44" s="2" t="s">
        <v>111</v>
      </c>
      <c r="D44" s="2" t="s">
        <v>112</v>
      </c>
      <c r="E44" s="2" t="s">
        <v>43</v>
      </c>
      <c r="F44" s="2" t="s">
        <v>43</v>
      </c>
    </row>
    <row r="45" spans="1:6" ht="12.75" customHeight="1" x14ac:dyDescent="0.25">
      <c r="A45" s="2" t="s">
        <v>66</v>
      </c>
      <c r="B45" s="2" t="s">
        <v>67</v>
      </c>
      <c r="C45" s="2" t="s">
        <v>113</v>
      </c>
      <c r="D45" s="2" t="s">
        <v>114</v>
      </c>
      <c r="E45" s="2" t="s">
        <v>24</v>
      </c>
      <c r="F45" s="2" t="s">
        <v>24</v>
      </c>
    </row>
    <row r="46" spans="1:6" ht="12.75" customHeight="1" x14ac:dyDescent="0.25">
      <c r="A46" s="2" t="s">
        <v>66</v>
      </c>
      <c r="B46" s="2" t="s">
        <v>67</v>
      </c>
      <c r="C46" s="2" t="s">
        <v>115</v>
      </c>
      <c r="D46" s="2" t="s">
        <v>116</v>
      </c>
      <c r="E46" s="2" t="s">
        <v>24</v>
      </c>
      <c r="F46" s="2" t="s">
        <v>24</v>
      </c>
    </row>
    <row r="47" spans="1:6" ht="12.75" customHeight="1" x14ac:dyDescent="0.25">
      <c r="A47" s="2" t="s">
        <v>66</v>
      </c>
      <c r="B47" s="2" t="s">
        <v>67</v>
      </c>
      <c r="C47" s="2" t="s">
        <v>117</v>
      </c>
      <c r="D47" s="2" t="s">
        <v>118</v>
      </c>
      <c r="E47" s="2" t="s">
        <v>43</v>
      </c>
      <c r="F47" s="2" t="s">
        <v>43</v>
      </c>
    </row>
    <row r="48" spans="1:6" ht="12.75" customHeight="1" x14ac:dyDescent="0.25">
      <c r="A48" s="2" t="s">
        <v>66</v>
      </c>
      <c r="B48" s="2" t="s">
        <v>67</v>
      </c>
      <c r="C48" s="2" t="s">
        <v>119</v>
      </c>
      <c r="D48" s="2" t="s">
        <v>120</v>
      </c>
      <c r="E48" s="2" t="s">
        <v>21</v>
      </c>
      <c r="F48" s="2" t="s">
        <v>21</v>
      </c>
    </row>
    <row r="49" spans="1:6" ht="12.75" customHeight="1" x14ac:dyDescent="0.25">
      <c r="A49" s="2" t="s">
        <v>66</v>
      </c>
      <c r="B49" s="2" t="s">
        <v>67</v>
      </c>
      <c r="C49" s="2" t="s">
        <v>121</v>
      </c>
      <c r="D49" s="2" t="s">
        <v>122</v>
      </c>
      <c r="E49" s="2" t="s">
        <v>43</v>
      </c>
      <c r="F49" s="2" t="s">
        <v>43</v>
      </c>
    </row>
    <row r="50" spans="1:6" ht="12.75" customHeight="1" x14ac:dyDescent="0.25">
      <c r="A50" s="2" t="s">
        <v>66</v>
      </c>
      <c r="B50" s="2" t="s">
        <v>67</v>
      </c>
      <c r="C50" s="2" t="s">
        <v>123</v>
      </c>
      <c r="D50" s="2" t="s">
        <v>124</v>
      </c>
      <c r="E50" s="2" t="s">
        <v>21</v>
      </c>
      <c r="F50" s="2" t="s">
        <v>21</v>
      </c>
    </row>
    <row r="51" spans="1:6" ht="12.75" customHeight="1" x14ac:dyDescent="0.25">
      <c r="A51" s="2" t="s">
        <v>66</v>
      </c>
      <c r="B51" s="2" t="s">
        <v>67</v>
      </c>
      <c r="C51" s="2" t="s">
        <v>125</v>
      </c>
      <c r="D51" s="2" t="s">
        <v>126</v>
      </c>
      <c r="E51" s="2" t="s">
        <v>43</v>
      </c>
      <c r="F51" s="2" t="s">
        <v>43</v>
      </c>
    </row>
    <row r="52" spans="1:6" ht="12.75" customHeight="1" x14ac:dyDescent="0.25">
      <c r="A52" s="2" t="s">
        <v>66</v>
      </c>
      <c r="B52" s="2" t="s">
        <v>67</v>
      </c>
      <c r="C52" s="2" t="s">
        <v>127</v>
      </c>
      <c r="D52" s="2" t="s">
        <v>128</v>
      </c>
      <c r="E52" s="2" t="s">
        <v>24</v>
      </c>
      <c r="F52" s="2" t="s">
        <v>24</v>
      </c>
    </row>
    <row r="53" spans="1:6" ht="12.75" customHeight="1" x14ac:dyDescent="0.25">
      <c r="A53" s="2" t="s">
        <v>66</v>
      </c>
      <c r="B53" s="2" t="s">
        <v>67</v>
      </c>
      <c r="C53" s="2" t="s">
        <v>129</v>
      </c>
      <c r="D53" s="2" t="s">
        <v>130</v>
      </c>
      <c r="E53" s="2" t="s">
        <v>24</v>
      </c>
      <c r="F53" s="2" t="s">
        <v>24</v>
      </c>
    </row>
    <row r="54" spans="1:6" ht="12.75" customHeight="1" x14ac:dyDescent="0.25">
      <c r="A54" s="2" t="s">
        <v>66</v>
      </c>
      <c r="B54" s="2" t="s">
        <v>67</v>
      </c>
      <c r="C54" s="2" t="s">
        <v>131</v>
      </c>
      <c r="D54" s="2" t="s">
        <v>132</v>
      </c>
      <c r="E54" s="2" t="s">
        <v>43</v>
      </c>
      <c r="F54" s="2" t="s">
        <v>24</v>
      </c>
    </row>
    <row r="55" spans="1:6" ht="12.75" customHeight="1" x14ac:dyDescent="0.25">
      <c r="A55" s="2" t="s">
        <v>66</v>
      </c>
      <c r="B55" s="2" t="s">
        <v>67</v>
      </c>
      <c r="C55" s="2" t="s">
        <v>133</v>
      </c>
      <c r="D55" s="2" t="s">
        <v>134</v>
      </c>
      <c r="E55" s="2" t="s">
        <v>21</v>
      </c>
      <c r="F55" s="2" t="s">
        <v>21</v>
      </c>
    </row>
    <row r="56" spans="1:6" ht="12.75" customHeight="1" x14ac:dyDescent="0.25">
      <c r="A56" s="2" t="s">
        <v>66</v>
      </c>
      <c r="B56" s="2" t="s">
        <v>67</v>
      </c>
      <c r="C56" s="2" t="s">
        <v>135</v>
      </c>
      <c r="D56" s="2" t="s">
        <v>136</v>
      </c>
      <c r="E56" s="2" t="s">
        <v>24</v>
      </c>
      <c r="F56" s="2" t="s">
        <v>24</v>
      </c>
    </row>
    <row r="57" spans="1:6" ht="12.75" customHeight="1" x14ac:dyDescent="0.25">
      <c r="A57" s="2" t="s">
        <v>66</v>
      </c>
      <c r="B57" s="2" t="s">
        <v>67</v>
      </c>
      <c r="C57" s="2" t="s">
        <v>137</v>
      </c>
      <c r="D57" s="2" t="s">
        <v>138</v>
      </c>
      <c r="E57" s="2" t="s">
        <v>24</v>
      </c>
      <c r="F57" s="2" t="s">
        <v>24</v>
      </c>
    </row>
    <row r="58" spans="1:6" ht="12.75" customHeight="1" x14ac:dyDescent="0.25"/>
    <row r="59" spans="1:6" ht="12.75" customHeight="1" x14ac:dyDescent="0.25"/>
    <row r="60" spans="1:6" ht="12.75" customHeight="1" x14ac:dyDescent="0.25"/>
    <row r="61" spans="1:6" ht="12.75" customHeight="1" x14ac:dyDescent="0.25"/>
    <row r="62" spans="1:6" ht="12.75" customHeight="1" x14ac:dyDescent="0.25"/>
    <row r="63" spans="1:6" ht="12.75" customHeight="1" x14ac:dyDescent="0.25"/>
    <row r="64" spans="1:6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26" width="8.5546875" customWidth="1"/>
  </cols>
  <sheetData>
    <row r="1" spans="1:11" ht="12.75" customHeight="1" x14ac:dyDescent="0.25">
      <c r="A1" s="6" t="s">
        <v>270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B6" s="2">
        <v>2</v>
      </c>
      <c r="C6" s="2">
        <v>2</v>
      </c>
      <c r="D6" s="2">
        <v>2</v>
      </c>
      <c r="E6" s="2">
        <v>2</v>
      </c>
      <c r="F6" s="2">
        <v>2</v>
      </c>
      <c r="G6" s="2">
        <v>2</v>
      </c>
    </row>
    <row r="7" spans="1:11" ht="12.75" customHeight="1" x14ac:dyDescent="0.3">
      <c r="A7" s="23" t="s">
        <v>24</v>
      </c>
      <c r="B7" s="2">
        <v>3</v>
      </c>
      <c r="C7" s="2">
        <v>2</v>
      </c>
      <c r="D7" s="2">
        <v>3</v>
      </c>
      <c r="E7" s="2">
        <v>3</v>
      </c>
      <c r="F7" s="2">
        <v>3</v>
      </c>
      <c r="G7" s="2">
        <v>2</v>
      </c>
    </row>
    <row r="8" spans="1:11" ht="12.75" customHeight="1" x14ac:dyDescent="0.3">
      <c r="A8" s="23" t="s">
        <v>43</v>
      </c>
      <c r="C8" s="2">
        <v>1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G10" s="2">
        <v>1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0.4</v>
      </c>
      <c r="C17" s="9">
        <f t="shared" si="0"/>
        <v>0.4</v>
      </c>
      <c r="D17" s="9">
        <f t="shared" si="1"/>
        <v>0.4</v>
      </c>
      <c r="E17" s="9">
        <f t="shared" si="2"/>
        <v>0.4</v>
      </c>
      <c r="F17" s="9">
        <f t="shared" si="3"/>
        <v>0.4</v>
      </c>
      <c r="G17" s="9">
        <f t="shared" si="4"/>
        <v>0.4</v>
      </c>
      <c r="I17" s="9">
        <f t="shared" si="5"/>
        <v>0.4</v>
      </c>
      <c r="J17" s="9">
        <f t="shared" si="6"/>
        <v>0.4</v>
      </c>
      <c r="K17" s="9">
        <f t="shared" si="7"/>
        <v>0</v>
      </c>
    </row>
    <row r="18" spans="1:11" ht="12.75" customHeight="1" x14ac:dyDescent="0.3">
      <c r="A18" s="23" t="s">
        <v>24</v>
      </c>
      <c r="B18" s="9">
        <f t="shared" si="8"/>
        <v>0.6</v>
      </c>
      <c r="C18" s="9">
        <f t="shared" si="0"/>
        <v>0.4</v>
      </c>
      <c r="D18" s="9">
        <f t="shared" si="1"/>
        <v>0.6</v>
      </c>
      <c r="E18" s="9">
        <f t="shared" si="2"/>
        <v>0.6</v>
      </c>
      <c r="F18" s="9">
        <f t="shared" si="3"/>
        <v>0.6</v>
      </c>
      <c r="G18" s="9">
        <f t="shared" si="4"/>
        <v>0.4</v>
      </c>
      <c r="I18" s="9">
        <f t="shared" si="5"/>
        <v>0.55000000000000004</v>
      </c>
      <c r="J18" s="9">
        <f t="shared" si="6"/>
        <v>0.5</v>
      </c>
      <c r="K18" s="9">
        <f t="shared" si="7"/>
        <v>-5.0000000000000044E-2</v>
      </c>
    </row>
    <row r="19" spans="1:11" ht="12.75" customHeight="1" x14ac:dyDescent="0.3">
      <c r="A19" s="23" t="s">
        <v>43</v>
      </c>
      <c r="B19" s="9">
        <f t="shared" si="8"/>
        <v>0</v>
      </c>
      <c r="C19" s="9">
        <f t="shared" si="0"/>
        <v>0.2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0.05</v>
      </c>
      <c r="J19" s="9">
        <f t="shared" si="6"/>
        <v>0</v>
      </c>
      <c r="K19" s="9">
        <f t="shared" si="7"/>
        <v>-0.05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0.2</v>
      </c>
      <c r="I21" s="9">
        <f t="shared" si="5"/>
        <v>0</v>
      </c>
      <c r="J21" s="9">
        <f t="shared" si="6"/>
        <v>0.1</v>
      </c>
      <c r="K21" s="9">
        <f t="shared" si="7"/>
        <v>0.1</v>
      </c>
    </row>
    <row r="22" spans="1:11" ht="12.75" customHeight="1" x14ac:dyDescent="0.25">
      <c r="A22" s="24"/>
    </row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3.6640625" customWidth="1"/>
    <col min="12" max="26" width="8.5546875" customWidth="1"/>
  </cols>
  <sheetData>
    <row r="1" spans="1:11" ht="12.75" customHeight="1" x14ac:dyDescent="0.25">
      <c r="A1" s="6" t="s">
        <v>281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B6" s="2">
        <v>4</v>
      </c>
      <c r="C6" s="2">
        <v>4</v>
      </c>
      <c r="D6" s="2">
        <v>2</v>
      </c>
      <c r="E6" s="2">
        <v>2</v>
      </c>
      <c r="F6" s="2">
        <v>2</v>
      </c>
    </row>
    <row r="7" spans="1:11" ht="12.75" customHeight="1" x14ac:dyDescent="0.3">
      <c r="A7" s="23" t="s">
        <v>24</v>
      </c>
      <c r="B7" s="2">
        <v>34</v>
      </c>
      <c r="C7" s="2">
        <v>32</v>
      </c>
      <c r="D7" s="2">
        <v>37</v>
      </c>
      <c r="E7" s="2">
        <v>36</v>
      </c>
      <c r="F7" s="2">
        <v>37</v>
      </c>
      <c r="G7" s="2">
        <v>14</v>
      </c>
    </row>
    <row r="8" spans="1:11" ht="12.75" customHeight="1" x14ac:dyDescent="0.3">
      <c r="A8" s="23" t="s">
        <v>43</v>
      </c>
      <c r="B8" s="2">
        <v>2</v>
      </c>
      <c r="C8" s="2">
        <v>3</v>
      </c>
    </row>
    <row r="9" spans="1:11" ht="12.75" customHeight="1" x14ac:dyDescent="0.3">
      <c r="A9" s="23" t="s">
        <v>330</v>
      </c>
      <c r="C9" s="2">
        <v>1</v>
      </c>
      <c r="D9" s="2">
        <v>1</v>
      </c>
      <c r="E9" s="2">
        <v>1</v>
      </c>
      <c r="G9" s="2">
        <v>1</v>
      </c>
    </row>
    <row r="10" spans="1:11" ht="12.75" customHeight="1" x14ac:dyDescent="0.25">
      <c r="A10" s="24" t="s">
        <v>436</v>
      </c>
      <c r="B10" s="2">
        <v>3</v>
      </c>
      <c r="C10" s="2">
        <v>3</v>
      </c>
      <c r="D10" s="2">
        <v>3</v>
      </c>
      <c r="E10" s="2">
        <v>3</v>
      </c>
      <c r="F10" s="2">
        <v>3</v>
      </c>
      <c r="G10" s="2">
        <v>28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9.3023255813953487E-2</v>
      </c>
      <c r="C17" s="9">
        <f t="shared" si="0"/>
        <v>9.3023255813953487E-2</v>
      </c>
      <c r="D17" s="9">
        <f t="shared" si="1"/>
        <v>4.6511627906976744E-2</v>
      </c>
      <c r="E17" s="9">
        <f t="shared" si="2"/>
        <v>4.7619047619047616E-2</v>
      </c>
      <c r="F17" s="9">
        <f t="shared" si="3"/>
        <v>4.7619047619047616E-2</v>
      </c>
      <c r="G17" s="9">
        <f t="shared" si="4"/>
        <v>0</v>
      </c>
      <c r="I17" s="9">
        <f t="shared" si="5"/>
        <v>7.004429678848284E-2</v>
      </c>
      <c r="J17" s="9">
        <f t="shared" si="6"/>
        <v>2.3809523809523808E-2</v>
      </c>
      <c r="K17" s="9">
        <f t="shared" si="7"/>
        <v>-4.6234772978959032E-2</v>
      </c>
    </row>
    <row r="18" spans="1:11" ht="12.75" customHeight="1" x14ac:dyDescent="0.3">
      <c r="A18" s="23" t="s">
        <v>24</v>
      </c>
      <c r="B18" s="9">
        <f t="shared" si="8"/>
        <v>0.79069767441860461</v>
      </c>
      <c r="C18" s="9">
        <f t="shared" si="0"/>
        <v>0.7441860465116279</v>
      </c>
      <c r="D18" s="9">
        <f t="shared" si="1"/>
        <v>0.86046511627906974</v>
      </c>
      <c r="E18" s="9">
        <f t="shared" si="2"/>
        <v>0.8571428571428571</v>
      </c>
      <c r="F18" s="9">
        <f t="shared" si="3"/>
        <v>0.88095238095238093</v>
      </c>
      <c r="G18" s="9">
        <f t="shared" si="4"/>
        <v>0.32558139534883723</v>
      </c>
      <c r="I18" s="9">
        <f t="shared" si="5"/>
        <v>0.81312292358803984</v>
      </c>
      <c r="J18" s="9">
        <f t="shared" si="6"/>
        <v>0.60326688815060914</v>
      </c>
      <c r="K18" s="9">
        <f t="shared" si="7"/>
        <v>-0.2098560354374307</v>
      </c>
    </row>
    <row r="19" spans="1:11" ht="12.75" customHeight="1" x14ac:dyDescent="0.3">
      <c r="A19" s="23" t="s">
        <v>43</v>
      </c>
      <c r="B19" s="9">
        <f t="shared" si="8"/>
        <v>4.6511627906976744E-2</v>
      </c>
      <c r="C19" s="9">
        <f t="shared" si="0"/>
        <v>6.9767441860465115E-2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2.9069767441860465E-2</v>
      </c>
      <c r="J19" s="9">
        <f t="shared" si="6"/>
        <v>0</v>
      </c>
      <c r="K19" s="9">
        <f t="shared" si="7"/>
        <v>-2.9069767441860465E-2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2.3255813953488372E-2</v>
      </c>
      <c r="D20" s="9">
        <f t="shared" si="1"/>
        <v>2.3255813953488372E-2</v>
      </c>
      <c r="E20" s="9">
        <f t="shared" si="2"/>
        <v>2.3809523809523808E-2</v>
      </c>
      <c r="F20" s="9">
        <f t="shared" si="3"/>
        <v>0</v>
      </c>
      <c r="G20" s="9">
        <f t="shared" si="4"/>
        <v>2.3255813953488372E-2</v>
      </c>
      <c r="I20" s="9">
        <f t="shared" si="5"/>
        <v>1.7580287929125138E-2</v>
      </c>
      <c r="J20" s="9">
        <f t="shared" si="6"/>
        <v>1.1627906976744186E-2</v>
      </c>
      <c r="K20" s="9">
        <f t="shared" si="7"/>
        <v>-5.9523809523809521E-3</v>
      </c>
    </row>
    <row r="21" spans="1:11" ht="12.75" customHeight="1" x14ac:dyDescent="0.25">
      <c r="A21" s="24" t="s">
        <v>436</v>
      </c>
      <c r="B21" s="9">
        <f t="shared" si="8"/>
        <v>6.9767441860465115E-2</v>
      </c>
      <c r="C21" s="9">
        <f t="shared" si="0"/>
        <v>6.9767441860465115E-2</v>
      </c>
      <c r="D21" s="9">
        <f t="shared" si="1"/>
        <v>6.9767441860465115E-2</v>
      </c>
      <c r="E21" s="9">
        <f t="shared" si="2"/>
        <v>7.1428571428571425E-2</v>
      </c>
      <c r="F21" s="9">
        <f t="shared" si="3"/>
        <v>7.1428571428571425E-2</v>
      </c>
      <c r="G21" s="9">
        <f t="shared" si="4"/>
        <v>0.65116279069767447</v>
      </c>
      <c r="I21" s="9">
        <f t="shared" si="5"/>
        <v>7.0182724252491696E-2</v>
      </c>
      <c r="J21" s="9">
        <f t="shared" si="6"/>
        <v>0.36129568106312293</v>
      </c>
      <c r="K21" s="9">
        <f t="shared" si="7"/>
        <v>0.29111295681063121</v>
      </c>
    </row>
    <row r="22" spans="1:11" ht="12.75" customHeight="1" x14ac:dyDescent="0.25">
      <c r="A22" s="24"/>
    </row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2.109375" customWidth="1"/>
    <col min="12" max="26" width="8.5546875" customWidth="1"/>
  </cols>
  <sheetData>
    <row r="1" spans="1:11" ht="12.75" customHeight="1" x14ac:dyDescent="0.25">
      <c r="A1" s="6" t="s">
        <v>454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C6" s="2">
        <v>1</v>
      </c>
      <c r="D6" s="2">
        <v>1</v>
      </c>
      <c r="E6" s="2">
        <v>1</v>
      </c>
      <c r="F6" s="2">
        <v>1</v>
      </c>
    </row>
    <row r="7" spans="1:11" ht="12.75" customHeight="1" x14ac:dyDescent="0.3">
      <c r="A7" s="23" t="s">
        <v>24</v>
      </c>
      <c r="B7" s="2">
        <v>4</v>
      </c>
      <c r="C7" s="2">
        <v>3</v>
      </c>
      <c r="D7" s="2">
        <v>3</v>
      </c>
      <c r="E7" s="2">
        <v>4</v>
      </c>
      <c r="F7" s="2">
        <v>3</v>
      </c>
      <c r="G7" s="2">
        <v>2</v>
      </c>
    </row>
    <row r="8" spans="1:11" ht="12.75" customHeight="1" x14ac:dyDescent="0.3">
      <c r="A8" s="23" t="s">
        <v>43</v>
      </c>
      <c r="B8" s="2">
        <v>1</v>
      </c>
      <c r="C8" s="2">
        <v>1</v>
      </c>
      <c r="D8" s="2">
        <v>1</v>
      </c>
      <c r="F8" s="2">
        <v>1</v>
      </c>
      <c r="G8" s="2">
        <v>1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G10" s="2">
        <v>2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</v>
      </c>
      <c r="C17" s="9">
        <f t="shared" si="0"/>
        <v>0.2</v>
      </c>
      <c r="D17" s="9">
        <f t="shared" si="1"/>
        <v>0.2</v>
      </c>
      <c r="E17" s="9">
        <f t="shared" si="2"/>
        <v>0.2</v>
      </c>
      <c r="F17" s="9">
        <f t="shared" si="3"/>
        <v>0.2</v>
      </c>
      <c r="G17" s="9">
        <f t="shared" si="4"/>
        <v>0</v>
      </c>
      <c r="I17" s="9">
        <f t="shared" si="5"/>
        <v>0.15000000000000002</v>
      </c>
      <c r="J17" s="9">
        <f t="shared" si="6"/>
        <v>0.1</v>
      </c>
      <c r="K17" s="9">
        <f t="shared" si="7"/>
        <v>-5.0000000000000017E-2</v>
      </c>
    </row>
    <row r="18" spans="1:11" ht="12.75" customHeight="1" x14ac:dyDescent="0.3">
      <c r="A18" s="23" t="s">
        <v>24</v>
      </c>
      <c r="B18" s="9">
        <f t="shared" si="8"/>
        <v>0.8</v>
      </c>
      <c r="C18" s="9">
        <f t="shared" si="0"/>
        <v>0.6</v>
      </c>
      <c r="D18" s="9">
        <f t="shared" si="1"/>
        <v>0.6</v>
      </c>
      <c r="E18" s="9">
        <f t="shared" si="2"/>
        <v>0.8</v>
      </c>
      <c r="F18" s="9">
        <f t="shared" si="3"/>
        <v>0.6</v>
      </c>
      <c r="G18" s="9">
        <f t="shared" si="4"/>
        <v>0.4</v>
      </c>
      <c r="I18" s="9">
        <f t="shared" si="5"/>
        <v>0.7</v>
      </c>
      <c r="J18" s="9">
        <f t="shared" si="6"/>
        <v>0.5</v>
      </c>
      <c r="K18" s="9">
        <f t="shared" si="7"/>
        <v>-0.19999999999999996</v>
      </c>
    </row>
    <row r="19" spans="1:11" ht="12.75" customHeight="1" x14ac:dyDescent="0.3">
      <c r="A19" s="23" t="s">
        <v>43</v>
      </c>
      <c r="B19" s="9">
        <f t="shared" si="8"/>
        <v>0.2</v>
      </c>
      <c r="C19" s="9">
        <f t="shared" si="0"/>
        <v>0.2</v>
      </c>
      <c r="D19" s="9">
        <f t="shared" si="1"/>
        <v>0.2</v>
      </c>
      <c r="E19" s="9">
        <f t="shared" si="2"/>
        <v>0</v>
      </c>
      <c r="F19" s="9">
        <f t="shared" si="3"/>
        <v>0.2</v>
      </c>
      <c r="G19" s="9">
        <f t="shared" si="4"/>
        <v>0.2</v>
      </c>
      <c r="I19" s="9">
        <f t="shared" si="5"/>
        <v>0.15000000000000002</v>
      </c>
      <c r="J19" s="9">
        <f t="shared" si="6"/>
        <v>0.2</v>
      </c>
      <c r="K19" s="9">
        <f t="shared" si="7"/>
        <v>4.9999999999999989E-2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0.4</v>
      </c>
      <c r="I21" s="9">
        <f t="shared" si="5"/>
        <v>0</v>
      </c>
      <c r="J21" s="9">
        <f t="shared" si="6"/>
        <v>0.2</v>
      </c>
      <c r="K21" s="9">
        <f t="shared" si="7"/>
        <v>0.2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26" width="8.5546875" customWidth="1"/>
  </cols>
  <sheetData>
    <row r="1" spans="1:11" ht="12.75" customHeight="1" x14ac:dyDescent="0.25">
      <c r="A1" s="6" t="s">
        <v>380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E6" s="2">
        <v>1</v>
      </c>
      <c r="F6" s="2">
        <v>1</v>
      </c>
      <c r="G6" s="2">
        <v>1</v>
      </c>
    </row>
    <row r="7" spans="1:11" ht="12.75" customHeight="1" x14ac:dyDescent="0.3">
      <c r="A7" s="23" t="s">
        <v>24</v>
      </c>
      <c r="B7" s="2">
        <v>7</v>
      </c>
      <c r="C7" s="2">
        <v>6</v>
      </c>
      <c r="D7" s="2">
        <v>5</v>
      </c>
      <c r="E7" s="2">
        <v>4</v>
      </c>
      <c r="F7" s="2">
        <v>6</v>
      </c>
      <c r="G7" s="2">
        <v>5</v>
      </c>
    </row>
    <row r="8" spans="1:11" ht="12.75" customHeight="1" x14ac:dyDescent="0.3">
      <c r="A8" s="23" t="s">
        <v>43</v>
      </c>
      <c r="B8" s="2">
        <v>8</v>
      </c>
      <c r="C8" s="2">
        <v>9</v>
      </c>
      <c r="D8" s="2">
        <v>10</v>
      </c>
      <c r="E8" s="2">
        <v>10</v>
      </c>
      <c r="F8" s="2">
        <v>8</v>
      </c>
      <c r="G8" s="2">
        <v>8</v>
      </c>
    </row>
    <row r="9" spans="1:11" ht="12.75" customHeight="1" x14ac:dyDescent="0.3">
      <c r="A9" s="23" t="s">
        <v>330</v>
      </c>
    </row>
    <row r="10" spans="1:11" ht="12.75" customHeight="1" x14ac:dyDescent="0.25">
      <c r="A10" s="24" t="s">
        <v>436</v>
      </c>
      <c r="G10" s="2">
        <v>1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</v>
      </c>
      <c r="C17" s="9">
        <f t="shared" si="0"/>
        <v>0</v>
      </c>
      <c r="D17" s="9">
        <f t="shared" si="1"/>
        <v>0</v>
      </c>
      <c r="E17" s="9">
        <f t="shared" si="2"/>
        <v>6.6666666666666666E-2</v>
      </c>
      <c r="F17" s="9">
        <f t="shared" si="3"/>
        <v>6.6666666666666666E-2</v>
      </c>
      <c r="G17" s="9">
        <f t="shared" si="4"/>
        <v>6.6666666666666666E-2</v>
      </c>
      <c r="I17" s="9">
        <f t="shared" si="5"/>
        <v>1.6666666666666666E-2</v>
      </c>
      <c r="J17" s="9">
        <f t="shared" si="6"/>
        <v>6.6666666666666666E-2</v>
      </c>
      <c r="K17" s="9">
        <f t="shared" si="7"/>
        <v>0.05</v>
      </c>
    </row>
    <row r="18" spans="1:11" ht="12.75" customHeight="1" x14ac:dyDescent="0.3">
      <c r="A18" s="23" t="s">
        <v>24</v>
      </c>
      <c r="B18" s="9">
        <f t="shared" si="8"/>
        <v>0.46666666666666667</v>
      </c>
      <c r="C18" s="9">
        <f t="shared" si="0"/>
        <v>0.4</v>
      </c>
      <c r="D18" s="9">
        <f t="shared" si="1"/>
        <v>0.33333333333333331</v>
      </c>
      <c r="E18" s="9">
        <f t="shared" si="2"/>
        <v>0.26666666666666666</v>
      </c>
      <c r="F18" s="9">
        <f t="shared" si="3"/>
        <v>0.4</v>
      </c>
      <c r="G18" s="9">
        <f t="shared" si="4"/>
        <v>0.33333333333333331</v>
      </c>
      <c r="I18" s="9">
        <f t="shared" si="5"/>
        <v>0.36666666666666664</v>
      </c>
      <c r="J18" s="9">
        <f t="shared" si="6"/>
        <v>0.3666666666666667</v>
      </c>
      <c r="K18" s="9">
        <f t="shared" si="7"/>
        <v>0</v>
      </c>
    </row>
    <row r="19" spans="1:11" ht="12.75" customHeight="1" x14ac:dyDescent="0.3">
      <c r="A19" s="23" t="s">
        <v>43</v>
      </c>
      <c r="B19" s="9">
        <f t="shared" si="8"/>
        <v>0.53333333333333333</v>
      </c>
      <c r="C19" s="9">
        <f t="shared" si="0"/>
        <v>0.6</v>
      </c>
      <c r="D19" s="9">
        <f t="shared" si="1"/>
        <v>0.66666666666666663</v>
      </c>
      <c r="E19" s="9">
        <f t="shared" si="2"/>
        <v>0.66666666666666663</v>
      </c>
      <c r="F19" s="9">
        <f t="shared" si="3"/>
        <v>0.53333333333333333</v>
      </c>
      <c r="G19" s="9">
        <f t="shared" si="4"/>
        <v>0.53333333333333333</v>
      </c>
      <c r="I19" s="9">
        <f t="shared" si="5"/>
        <v>0.61666666666666659</v>
      </c>
      <c r="J19" s="9">
        <f t="shared" si="6"/>
        <v>0.53333333333333333</v>
      </c>
      <c r="K19" s="9">
        <f t="shared" si="7"/>
        <v>-8.3333333333333259E-2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0</v>
      </c>
      <c r="J20" s="9">
        <f t="shared" si="6"/>
        <v>0</v>
      </c>
      <c r="K20" s="9">
        <f t="shared" si="7"/>
        <v>0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6.6666666666666666E-2</v>
      </c>
      <c r="I21" s="9">
        <f t="shared" si="5"/>
        <v>0</v>
      </c>
      <c r="J21" s="9">
        <f t="shared" si="6"/>
        <v>3.3333333333333333E-2</v>
      </c>
      <c r="K21" s="9">
        <f t="shared" si="7"/>
        <v>3.3333333333333333E-2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1000"/>
  <sheetViews>
    <sheetView workbookViewId="0"/>
  </sheetViews>
  <sheetFormatPr defaultColWidth="12.5546875" defaultRowHeight="15" customHeight="1" x14ac:dyDescent="0.25"/>
  <cols>
    <col min="1" max="1" width="30.33203125" customWidth="1"/>
    <col min="2" max="10" width="8.5546875" customWidth="1"/>
    <col min="11" max="11" width="11.88671875" customWidth="1"/>
    <col min="12" max="26" width="8.5546875" customWidth="1"/>
  </cols>
  <sheetData>
    <row r="1" spans="1:11" ht="12.75" customHeight="1" x14ac:dyDescent="0.25">
      <c r="A1" s="6" t="s">
        <v>411</v>
      </c>
    </row>
    <row r="2" spans="1:11" ht="12.75" customHeight="1" x14ac:dyDescent="0.25"/>
    <row r="3" spans="1:11" ht="12.75" customHeight="1" x14ac:dyDescent="0.25">
      <c r="A3" s="11" t="s">
        <v>435</v>
      </c>
    </row>
    <row r="4" spans="1:11" ht="12.75" customHeight="1" x14ac:dyDescent="0.25">
      <c r="A4" s="21"/>
      <c r="B4" s="22">
        <v>2013</v>
      </c>
      <c r="C4" s="22">
        <v>2014</v>
      </c>
      <c r="D4" s="22">
        <v>2015</v>
      </c>
      <c r="E4" s="22">
        <v>2016</v>
      </c>
      <c r="F4" s="22">
        <v>2019</v>
      </c>
      <c r="G4" s="22">
        <v>2022</v>
      </c>
    </row>
    <row r="5" spans="1:11" ht="12.75" customHeight="1" x14ac:dyDescent="0.3">
      <c r="A5" s="23" t="s">
        <v>88</v>
      </c>
    </row>
    <row r="6" spans="1:11" ht="12.75" customHeight="1" x14ac:dyDescent="0.3">
      <c r="A6" s="23" t="s">
        <v>21</v>
      </c>
      <c r="B6" s="2">
        <v>1</v>
      </c>
      <c r="D6" s="2">
        <v>1</v>
      </c>
      <c r="E6" s="2">
        <v>1</v>
      </c>
      <c r="F6" s="2">
        <v>1</v>
      </c>
      <c r="G6" s="2">
        <v>1</v>
      </c>
    </row>
    <row r="7" spans="1:11" ht="12.75" customHeight="1" x14ac:dyDescent="0.3">
      <c r="A7" s="23" t="s">
        <v>24</v>
      </c>
      <c r="B7" s="2">
        <v>5</v>
      </c>
      <c r="C7" s="2">
        <v>5</v>
      </c>
      <c r="D7" s="2">
        <v>5</v>
      </c>
      <c r="E7" s="2">
        <v>5</v>
      </c>
      <c r="F7" s="2">
        <v>5</v>
      </c>
      <c r="G7" s="2">
        <v>2</v>
      </c>
    </row>
    <row r="8" spans="1:11" ht="12.75" customHeight="1" x14ac:dyDescent="0.3">
      <c r="A8" s="23" t="s">
        <v>43</v>
      </c>
    </row>
    <row r="9" spans="1:11" ht="12.75" customHeight="1" x14ac:dyDescent="0.3">
      <c r="A9" s="23" t="s">
        <v>330</v>
      </c>
      <c r="C9" s="2">
        <v>1</v>
      </c>
    </row>
    <row r="10" spans="1:11" ht="12.75" customHeight="1" x14ac:dyDescent="0.25">
      <c r="A10" s="24" t="s">
        <v>436</v>
      </c>
      <c r="G10" s="2">
        <v>3</v>
      </c>
    </row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>
      <c r="A14" s="11" t="s">
        <v>437</v>
      </c>
      <c r="I14" s="35" t="s">
        <v>438</v>
      </c>
      <c r="J14" s="34"/>
    </row>
    <row r="15" spans="1:11" ht="12.75" customHeight="1" x14ac:dyDescent="0.25">
      <c r="A15" s="21"/>
      <c r="B15" s="25">
        <v>2013</v>
      </c>
      <c r="C15" s="25">
        <v>2014</v>
      </c>
      <c r="D15" s="25">
        <v>2015</v>
      </c>
      <c r="E15" s="25">
        <v>2016</v>
      </c>
      <c r="F15" s="26">
        <v>2019</v>
      </c>
      <c r="G15" s="26">
        <v>2022</v>
      </c>
      <c r="I15" s="25" t="s">
        <v>439</v>
      </c>
      <c r="J15" s="26" t="s">
        <v>440</v>
      </c>
      <c r="K15" s="3" t="s">
        <v>430</v>
      </c>
    </row>
    <row r="16" spans="1:11" ht="12.75" customHeight="1" x14ac:dyDescent="0.3">
      <c r="A16" s="23" t="s">
        <v>88</v>
      </c>
      <c r="B16" s="9">
        <f>B5/(SUM(B5:B10))</f>
        <v>0</v>
      </c>
      <c r="C16" s="9">
        <f t="shared" ref="C16:C21" si="0">C5/(SUM($C$5:$C$10))</f>
        <v>0</v>
      </c>
      <c r="D16" s="9">
        <f t="shared" ref="D16:D21" si="1">D5/(SUM($D$5:$D$10))</f>
        <v>0</v>
      </c>
      <c r="E16" s="9">
        <f t="shared" ref="E16:E21" si="2">E5/(SUM($E$5:$E$10))</f>
        <v>0</v>
      </c>
      <c r="F16" s="9">
        <f t="shared" ref="F16:F21" si="3">F5/(SUM($F$5:$F$10))</f>
        <v>0</v>
      </c>
      <c r="G16" s="9">
        <f t="shared" ref="G16:G21" si="4">G5/(SUM($G$5:$G$10))</f>
        <v>0</v>
      </c>
      <c r="I16" s="9">
        <f t="shared" ref="I16:I21" si="5">AVERAGE(B16:E16)</f>
        <v>0</v>
      </c>
      <c r="J16" s="9">
        <f t="shared" ref="J16:J21" si="6">AVERAGE(F16:G16)</f>
        <v>0</v>
      </c>
      <c r="K16" s="9">
        <f t="shared" ref="K16:K21" si="7">J16-I16</f>
        <v>0</v>
      </c>
    </row>
    <row r="17" spans="1:11" ht="12.75" customHeight="1" x14ac:dyDescent="0.3">
      <c r="A17" s="23" t="s">
        <v>21</v>
      </c>
      <c r="B17" s="9">
        <f t="shared" ref="B17:B21" si="8">B6/(SUM($B$5:$B$10))</f>
        <v>0.16666666666666666</v>
      </c>
      <c r="C17" s="9">
        <f t="shared" si="0"/>
        <v>0</v>
      </c>
      <c r="D17" s="9">
        <f t="shared" si="1"/>
        <v>0.16666666666666666</v>
      </c>
      <c r="E17" s="9">
        <f t="shared" si="2"/>
        <v>0.16666666666666666</v>
      </c>
      <c r="F17" s="9">
        <f t="shared" si="3"/>
        <v>0.16666666666666666</v>
      </c>
      <c r="G17" s="9">
        <f t="shared" si="4"/>
        <v>0.16666666666666666</v>
      </c>
      <c r="I17" s="9">
        <f t="shared" si="5"/>
        <v>0.125</v>
      </c>
      <c r="J17" s="9">
        <f t="shared" si="6"/>
        <v>0.16666666666666666</v>
      </c>
      <c r="K17" s="9">
        <f t="shared" si="7"/>
        <v>4.1666666666666657E-2</v>
      </c>
    </row>
    <row r="18" spans="1:11" ht="12.75" customHeight="1" x14ac:dyDescent="0.3">
      <c r="A18" s="23" t="s">
        <v>24</v>
      </c>
      <c r="B18" s="9">
        <f t="shared" si="8"/>
        <v>0.83333333333333337</v>
      </c>
      <c r="C18" s="9">
        <f t="shared" si="0"/>
        <v>0.83333333333333337</v>
      </c>
      <c r="D18" s="9">
        <f t="shared" si="1"/>
        <v>0.83333333333333337</v>
      </c>
      <c r="E18" s="9">
        <f t="shared" si="2"/>
        <v>0.83333333333333337</v>
      </c>
      <c r="F18" s="9">
        <f t="shared" si="3"/>
        <v>0.83333333333333337</v>
      </c>
      <c r="G18" s="9">
        <f t="shared" si="4"/>
        <v>0.33333333333333331</v>
      </c>
      <c r="I18" s="9">
        <f t="shared" si="5"/>
        <v>0.83333333333333337</v>
      </c>
      <c r="J18" s="9">
        <f t="shared" si="6"/>
        <v>0.58333333333333337</v>
      </c>
      <c r="K18" s="9">
        <f t="shared" si="7"/>
        <v>-0.25</v>
      </c>
    </row>
    <row r="19" spans="1:11" ht="12.75" customHeight="1" x14ac:dyDescent="0.3">
      <c r="A19" s="23" t="s">
        <v>43</v>
      </c>
      <c r="B19" s="9">
        <f t="shared" si="8"/>
        <v>0</v>
      </c>
      <c r="C19" s="9">
        <f t="shared" si="0"/>
        <v>0</v>
      </c>
      <c r="D19" s="9">
        <f t="shared" si="1"/>
        <v>0</v>
      </c>
      <c r="E19" s="9">
        <f t="shared" si="2"/>
        <v>0</v>
      </c>
      <c r="F19" s="9">
        <f t="shared" si="3"/>
        <v>0</v>
      </c>
      <c r="G19" s="9">
        <f t="shared" si="4"/>
        <v>0</v>
      </c>
      <c r="I19" s="9">
        <f t="shared" si="5"/>
        <v>0</v>
      </c>
      <c r="J19" s="9">
        <f t="shared" si="6"/>
        <v>0</v>
      </c>
      <c r="K19" s="9">
        <f t="shared" si="7"/>
        <v>0</v>
      </c>
    </row>
    <row r="20" spans="1:11" ht="12.75" customHeight="1" x14ac:dyDescent="0.3">
      <c r="A20" s="23" t="s">
        <v>330</v>
      </c>
      <c r="B20" s="9">
        <f t="shared" si="8"/>
        <v>0</v>
      </c>
      <c r="C20" s="9">
        <f t="shared" si="0"/>
        <v>0.16666666666666666</v>
      </c>
      <c r="D20" s="9">
        <f t="shared" si="1"/>
        <v>0</v>
      </c>
      <c r="E20" s="9">
        <f t="shared" si="2"/>
        <v>0</v>
      </c>
      <c r="F20" s="9">
        <f t="shared" si="3"/>
        <v>0</v>
      </c>
      <c r="G20" s="9">
        <f t="shared" si="4"/>
        <v>0</v>
      </c>
      <c r="I20" s="9">
        <f t="shared" si="5"/>
        <v>4.1666666666666664E-2</v>
      </c>
      <c r="J20" s="9">
        <f t="shared" si="6"/>
        <v>0</v>
      </c>
      <c r="K20" s="9">
        <f t="shared" si="7"/>
        <v>-4.1666666666666664E-2</v>
      </c>
    </row>
    <row r="21" spans="1:11" ht="12.75" customHeight="1" x14ac:dyDescent="0.25">
      <c r="A21" s="24" t="s">
        <v>436</v>
      </c>
      <c r="B21" s="9">
        <f t="shared" si="8"/>
        <v>0</v>
      </c>
      <c r="C21" s="9">
        <f t="shared" si="0"/>
        <v>0</v>
      </c>
      <c r="D21" s="9">
        <f t="shared" si="1"/>
        <v>0</v>
      </c>
      <c r="E21" s="9">
        <f t="shared" si="2"/>
        <v>0</v>
      </c>
      <c r="F21" s="9">
        <f t="shared" si="3"/>
        <v>0</v>
      </c>
      <c r="G21" s="9">
        <f t="shared" si="4"/>
        <v>0.5</v>
      </c>
      <c r="I21" s="9">
        <f t="shared" si="5"/>
        <v>0</v>
      </c>
      <c r="J21" s="9">
        <f t="shared" si="6"/>
        <v>0.25</v>
      </c>
      <c r="K21" s="9">
        <f t="shared" si="7"/>
        <v>0.25</v>
      </c>
    </row>
    <row r="22" spans="1:11" ht="12.75" customHeight="1" x14ac:dyDescent="0.25"/>
    <row r="23" spans="1:11" ht="12.75" customHeight="1" x14ac:dyDescent="0.25"/>
    <row r="24" spans="1:11" ht="12.75" customHeight="1" x14ac:dyDescent="0.25"/>
    <row r="25" spans="1:11" ht="12.75" customHeight="1" x14ac:dyDescent="0.25"/>
    <row r="26" spans="1:11" ht="12.75" customHeight="1" x14ac:dyDescent="0.25"/>
    <row r="27" spans="1:11" ht="12.75" customHeight="1" x14ac:dyDescent="0.25"/>
    <row r="28" spans="1:11" ht="12.75" customHeight="1" x14ac:dyDescent="0.25"/>
    <row r="29" spans="1:11" ht="12.75" customHeight="1" x14ac:dyDescent="0.25"/>
    <row r="30" spans="1:11" ht="12.75" customHeight="1" x14ac:dyDescent="0.25"/>
    <row r="31" spans="1:11" ht="12.75" customHeight="1" x14ac:dyDescent="0.25"/>
    <row r="32" spans="1:1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I14:J1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546875" defaultRowHeight="15" customHeight="1" x14ac:dyDescent="0.25"/>
  <cols>
    <col min="1" max="26" width="8.5546875" customWidth="1"/>
  </cols>
  <sheetData>
    <row r="1" spans="1:3" ht="12.75" customHeight="1" x14ac:dyDescent="0.25">
      <c r="A1" s="3" t="s">
        <v>11</v>
      </c>
      <c r="B1" s="3" t="s">
        <v>139</v>
      </c>
      <c r="C1" s="3" t="s">
        <v>140</v>
      </c>
    </row>
    <row r="2" spans="1:3" ht="12.75" customHeight="1" x14ac:dyDescent="0.25">
      <c r="A2" s="2" t="s">
        <v>17</v>
      </c>
      <c r="B2" s="2" t="s">
        <v>21</v>
      </c>
      <c r="C2" s="2">
        <v>2</v>
      </c>
    </row>
    <row r="3" spans="1:3" ht="12.75" customHeight="1" x14ac:dyDescent="0.25">
      <c r="A3" s="2" t="s">
        <v>17</v>
      </c>
      <c r="B3" s="2" t="s">
        <v>24</v>
      </c>
      <c r="C3" s="2">
        <v>14</v>
      </c>
    </row>
    <row r="4" spans="1:3" ht="12.75" customHeight="1" x14ac:dyDescent="0.25">
      <c r="A4" s="2" t="s">
        <v>17</v>
      </c>
      <c r="B4" s="2" t="s">
        <v>43</v>
      </c>
      <c r="C4" s="2">
        <v>1</v>
      </c>
    </row>
    <row r="5" spans="1:3" ht="12.75" customHeight="1" x14ac:dyDescent="0.25">
      <c r="A5" s="2" t="s">
        <v>56</v>
      </c>
      <c r="B5" s="2" t="s">
        <v>21</v>
      </c>
      <c r="C5" s="2">
        <v>2</v>
      </c>
    </row>
    <row r="6" spans="1:3" ht="12.75" customHeight="1" x14ac:dyDescent="0.25">
      <c r="A6" s="2" t="s">
        <v>56</v>
      </c>
      <c r="B6" s="2" t="s">
        <v>43</v>
      </c>
      <c r="C6" s="2">
        <v>1</v>
      </c>
    </row>
    <row r="7" spans="1:3" ht="12.75" customHeight="1" x14ac:dyDescent="0.25">
      <c r="A7" s="2" t="s">
        <v>56</v>
      </c>
      <c r="B7" s="2" t="s">
        <v>24</v>
      </c>
      <c r="C7" s="2">
        <v>1</v>
      </c>
    </row>
    <row r="8" spans="1:3" ht="12.75" customHeight="1" x14ac:dyDescent="0.25">
      <c r="A8" s="2" t="s">
        <v>66</v>
      </c>
      <c r="B8" s="2" t="s">
        <v>24</v>
      </c>
      <c r="C8" s="2">
        <v>20</v>
      </c>
    </row>
    <row r="9" spans="1:3" ht="12.75" customHeight="1" x14ac:dyDescent="0.25">
      <c r="A9" s="2" t="s">
        <v>66</v>
      </c>
      <c r="B9" s="2" t="s">
        <v>21</v>
      </c>
      <c r="C9" s="2">
        <v>7</v>
      </c>
    </row>
    <row r="10" spans="1:3" ht="12.75" customHeight="1" x14ac:dyDescent="0.25">
      <c r="A10" s="2" t="s">
        <v>66</v>
      </c>
      <c r="B10" s="2" t="s">
        <v>43</v>
      </c>
      <c r="C10" s="2">
        <v>7</v>
      </c>
    </row>
    <row r="11" spans="1:3" ht="12.75" customHeight="1" x14ac:dyDescent="0.25">
      <c r="A11" s="2" t="s">
        <v>66</v>
      </c>
      <c r="B11" s="2" t="s">
        <v>88</v>
      </c>
      <c r="C11" s="2">
        <v>1</v>
      </c>
    </row>
    <row r="12" spans="1:3" ht="12.75" customHeight="1" x14ac:dyDescent="0.25"/>
    <row r="13" spans="1:3" ht="12.75" customHeight="1" x14ac:dyDescent="0.25"/>
    <row r="14" spans="1:3" ht="12.75" customHeight="1" x14ac:dyDescent="0.25"/>
    <row r="15" spans="1:3" ht="12.75" customHeight="1" x14ac:dyDescent="0.25"/>
    <row r="16" spans="1:3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5546875" defaultRowHeight="15" customHeight="1" x14ac:dyDescent="0.25"/>
  <cols>
    <col min="1" max="26" width="8.5546875" customWidth="1"/>
  </cols>
  <sheetData>
    <row r="1" spans="1:3" ht="12.75" customHeight="1" x14ac:dyDescent="0.25">
      <c r="A1" s="3" t="s">
        <v>11</v>
      </c>
      <c r="B1" s="3" t="s">
        <v>141</v>
      </c>
      <c r="C1" s="3" t="s">
        <v>140</v>
      </c>
    </row>
    <row r="2" spans="1:3" ht="12.75" customHeight="1" x14ac:dyDescent="0.25">
      <c r="A2" s="2" t="s">
        <v>17</v>
      </c>
      <c r="B2" s="2" t="s">
        <v>21</v>
      </c>
      <c r="C2" s="2">
        <v>2</v>
      </c>
    </row>
    <row r="3" spans="1:3" ht="12.75" customHeight="1" x14ac:dyDescent="0.25">
      <c r="A3" s="2" t="s">
        <v>17</v>
      </c>
      <c r="B3" s="2" t="s">
        <v>24</v>
      </c>
      <c r="C3" s="2">
        <v>15</v>
      </c>
    </row>
    <row r="4" spans="1:3" ht="12.75" customHeight="1" x14ac:dyDescent="0.25">
      <c r="A4" s="2" t="s">
        <v>56</v>
      </c>
      <c r="B4" s="2" t="s">
        <v>21</v>
      </c>
      <c r="C4" s="2">
        <v>1</v>
      </c>
    </row>
    <row r="5" spans="1:3" ht="12.75" customHeight="1" x14ac:dyDescent="0.25">
      <c r="A5" s="2" t="s">
        <v>56</v>
      </c>
      <c r="B5" s="2" t="s">
        <v>43</v>
      </c>
      <c r="C5" s="2">
        <v>1</v>
      </c>
    </row>
    <row r="6" spans="1:3" ht="12.75" customHeight="1" x14ac:dyDescent="0.25">
      <c r="A6" s="2" t="s">
        <v>56</v>
      </c>
      <c r="B6" s="2" t="s">
        <v>24</v>
      </c>
      <c r="C6" s="2">
        <v>2</v>
      </c>
    </row>
    <row r="7" spans="1:3" ht="12.75" customHeight="1" x14ac:dyDescent="0.25">
      <c r="A7" s="2" t="s">
        <v>66</v>
      </c>
      <c r="B7" s="2" t="s">
        <v>24</v>
      </c>
      <c r="C7" s="2">
        <v>18</v>
      </c>
    </row>
    <row r="8" spans="1:3" ht="12.75" customHeight="1" x14ac:dyDescent="0.25">
      <c r="A8" s="2" t="s">
        <v>66</v>
      </c>
      <c r="B8" s="2" t="s">
        <v>21</v>
      </c>
      <c r="C8" s="2">
        <v>8</v>
      </c>
    </row>
    <row r="9" spans="1:3" ht="12.75" customHeight="1" x14ac:dyDescent="0.25">
      <c r="A9" s="2" t="s">
        <v>66</v>
      </c>
      <c r="B9" s="2" t="s">
        <v>43</v>
      </c>
      <c r="C9" s="2">
        <v>8</v>
      </c>
    </row>
    <row r="10" spans="1:3" ht="12.75" customHeight="1" x14ac:dyDescent="0.25">
      <c r="A10" s="2" t="s">
        <v>66</v>
      </c>
      <c r="B10" s="2" t="s">
        <v>88</v>
      </c>
      <c r="C10" s="2">
        <v>1</v>
      </c>
    </row>
    <row r="11" spans="1:3" ht="12.75" customHeight="1" x14ac:dyDescent="0.25"/>
    <row r="12" spans="1:3" ht="12.75" customHeight="1" x14ac:dyDescent="0.25"/>
    <row r="13" spans="1:3" ht="12.75" customHeight="1" x14ac:dyDescent="0.25"/>
    <row r="14" spans="1:3" ht="12.75" customHeight="1" x14ac:dyDescent="0.25"/>
    <row r="15" spans="1:3" ht="12.75" customHeight="1" x14ac:dyDescent="0.25"/>
    <row r="16" spans="1:3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>
      <selection activeCell="A15" sqref="A15:XFD15"/>
    </sheetView>
  </sheetViews>
  <sheetFormatPr defaultColWidth="12.5546875" defaultRowHeight="15" customHeight="1" x14ac:dyDescent="0.25"/>
  <cols>
    <col min="1" max="1" width="21.33203125" bestFit="1" customWidth="1"/>
    <col min="2" max="2" width="8.5546875" customWidth="1"/>
    <col min="3" max="3" width="23" customWidth="1"/>
    <col min="4" max="4" width="30" customWidth="1"/>
    <col min="5" max="9" width="28.44140625" customWidth="1"/>
    <col min="10" max="26" width="8.5546875" customWidth="1"/>
  </cols>
  <sheetData>
    <row r="1" spans="1:9" ht="12.75" customHeight="1" x14ac:dyDescent="0.25">
      <c r="A1" s="3" t="s">
        <v>11</v>
      </c>
      <c r="B1" s="3" t="s">
        <v>142</v>
      </c>
      <c r="C1" s="3" t="s">
        <v>14</v>
      </c>
      <c r="D1" s="3" t="s">
        <v>143</v>
      </c>
      <c r="E1" s="3" t="s">
        <v>144</v>
      </c>
      <c r="F1" s="3" t="s">
        <v>145</v>
      </c>
      <c r="G1" s="3" t="s">
        <v>146</v>
      </c>
      <c r="H1" s="3" t="s">
        <v>147</v>
      </c>
      <c r="I1" s="3" t="s">
        <v>148</v>
      </c>
    </row>
    <row r="2" spans="1:9" ht="12.75" customHeight="1" x14ac:dyDescent="0.25">
      <c r="A2" s="2" t="s">
        <v>149</v>
      </c>
      <c r="B2" s="2" t="s">
        <v>150</v>
      </c>
      <c r="C2" s="2" t="s">
        <v>151</v>
      </c>
      <c r="D2" s="2" t="s">
        <v>24</v>
      </c>
      <c r="E2" s="2" t="s">
        <v>24</v>
      </c>
      <c r="F2" s="2" t="s">
        <v>24</v>
      </c>
      <c r="G2" s="2" t="s">
        <v>24</v>
      </c>
      <c r="H2" s="2" t="s">
        <v>24</v>
      </c>
      <c r="I2" s="2" t="s">
        <v>24</v>
      </c>
    </row>
    <row r="3" spans="1:9" ht="12.75" customHeight="1" x14ac:dyDescent="0.25">
      <c r="A3" s="2" t="s">
        <v>149</v>
      </c>
      <c r="B3" s="2" t="s">
        <v>152</v>
      </c>
      <c r="C3" s="2" t="s">
        <v>153</v>
      </c>
      <c r="D3" s="2" t="s">
        <v>24</v>
      </c>
      <c r="E3" s="2" t="s">
        <v>24</v>
      </c>
      <c r="F3" s="2" t="s">
        <v>24</v>
      </c>
      <c r="G3" s="2" t="s">
        <v>24</v>
      </c>
      <c r="H3" s="2" t="s">
        <v>24</v>
      </c>
      <c r="I3" s="2" t="s">
        <v>24</v>
      </c>
    </row>
    <row r="4" spans="1:9" ht="12.75" customHeight="1" x14ac:dyDescent="0.25">
      <c r="A4" s="2" t="s">
        <v>149</v>
      </c>
      <c r="B4" s="2" t="s">
        <v>154</v>
      </c>
      <c r="C4" s="2" t="s">
        <v>155</v>
      </c>
    </row>
    <row r="5" spans="1:9" ht="12.75" customHeight="1" x14ac:dyDescent="0.25">
      <c r="A5" s="2" t="s">
        <v>149</v>
      </c>
      <c r="B5" s="2" t="s">
        <v>156</v>
      </c>
      <c r="C5" s="2" t="s">
        <v>157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</row>
    <row r="6" spans="1:9" ht="12.75" customHeight="1" x14ac:dyDescent="0.25">
      <c r="A6" s="2" t="s">
        <v>149</v>
      </c>
      <c r="B6" s="2" t="s">
        <v>158</v>
      </c>
      <c r="C6" s="2" t="s">
        <v>159</v>
      </c>
    </row>
    <row r="7" spans="1:9" ht="12.75" customHeight="1" x14ac:dyDescent="0.25">
      <c r="A7" s="2" t="s">
        <v>149</v>
      </c>
      <c r="B7" s="2" t="s">
        <v>160</v>
      </c>
      <c r="C7" s="2" t="s">
        <v>161</v>
      </c>
      <c r="D7" s="2" t="s">
        <v>24</v>
      </c>
      <c r="E7" s="2" t="s">
        <v>24</v>
      </c>
      <c r="F7" s="2" t="s">
        <v>24</v>
      </c>
      <c r="G7" s="2" t="s">
        <v>24</v>
      </c>
      <c r="H7" s="2" t="s">
        <v>43</v>
      </c>
      <c r="I7" s="2" t="s">
        <v>24</v>
      </c>
    </row>
    <row r="8" spans="1:9" ht="12.75" customHeight="1" x14ac:dyDescent="0.25">
      <c r="A8" s="2" t="s">
        <v>149</v>
      </c>
      <c r="B8" s="2" t="s">
        <v>162</v>
      </c>
      <c r="C8" s="2" t="s">
        <v>163</v>
      </c>
      <c r="D8" s="2" t="s">
        <v>43</v>
      </c>
      <c r="E8" s="2" t="s">
        <v>43</v>
      </c>
      <c r="F8" s="2" t="s">
        <v>24</v>
      </c>
      <c r="G8" s="2" t="s">
        <v>24</v>
      </c>
      <c r="H8" s="2" t="s">
        <v>24</v>
      </c>
      <c r="I8" s="2" t="s">
        <v>24</v>
      </c>
    </row>
    <row r="9" spans="1:9" ht="12.75" customHeight="1" x14ac:dyDescent="0.25">
      <c r="A9" s="2" t="s">
        <v>149</v>
      </c>
      <c r="B9" s="2" t="s">
        <v>164</v>
      </c>
      <c r="C9" s="2" t="s">
        <v>165</v>
      </c>
      <c r="D9" s="2" t="s">
        <v>21</v>
      </c>
      <c r="E9" s="2" t="s">
        <v>24</v>
      </c>
      <c r="F9" s="2" t="s">
        <v>24</v>
      </c>
      <c r="G9" s="2" t="s">
        <v>24</v>
      </c>
      <c r="H9" s="2" t="s">
        <v>43</v>
      </c>
      <c r="I9" s="2" t="s">
        <v>24</v>
      </c>
    </row>
    <row r="10" spans="1:9" ht="12.75" customHeight="1" x14ac:dyDescent="0.25">
      <c r="A10" s="2" t="s">
        <v>149</v>
      </c>
      <c r="B10" s="2" t="s">
        <v>166</v>
      </c>
      <c r="C10" s="2" t="s">
        <v>167</v>
      </c>
      <c r="D10" s="2" t="s">
        <v>24</v>
      </c>
      <c r="E10" s="2" t="s">
        <v>24</v>
      </c>
      <c r="F10" s="2" t="s">
        <v>24</v>
      </c>
      <c r="G10" s="2" t="s">
        <v>24</v>
      </c>
      <c r="H10" s="2" t="s">
        <v>24</v>
      </c>
      <c r="I10" s="2" t="s">
        <v>24</v>
      </c>
    </row>
    <row r="11" spans="1:9" ht="12.75" customHeight="1" x14ac:dyDescent="0.25">
      <c r="A11" s="2" t="s">
        <v>149</v>
      </c>
      <c r="B11" s="2" t="s">
        <v>168</v>
      </c>
      <c r="C11" s="2" t="s">
        <v>169</v>
      </c>
      <c r="D11" s="2" t="s">
        <v>21</v>
      </c>
      <c r="E11" s="2" t="s">
        <v>21</v>
      </c>
      <c r="F11" s="2" t="s">
        <v>24</v>
      </c>
      <c r="G11" s="2" t="s">
        <v>21</v>
      </c>
      <c r="H11" s="2" t="s">
        <v>24</v>
      </c>
      <c r="I11" s="2" t="s">
        <v>24</v>
      </c>
    </row>
    <row r="12" spans="1:9" ht="12.75" customHeight="1" x14ac:dyDescent="0.25">
      <c r="A12" s="2" t="s">
        <v>170</v>
      </c>
      <c r="B12" s="2" t="s">
        <v>171</v>
      </c>
      <c r="C12" s="2" t="s">
        <v>172</v>
      </c>
      <c r="D12" s="2" t="s">
        <v>21</v>
      </c>
      <c r="E12" s="2" t="s">
        <v>21</v>
      </c>
      <c r="F12" s="2" t="s">
        <v>24</v>
      </c>
      <c r="G12" s="2" t="s">
        <v>24</v>
      </c>
      <c r="H12" s="2" t="s">
        <v>24</v>
      </c>
    </row>
    <row r="13" spans="1:9" ht="12.75" customHeight="1" x14ac:dyDescent="0.25">
      <c r="A13" s="2" t="s">
        <v>170</v>
      </c>
      <c r="B13" s="2" t="s">
        <v>173</v>
      </c>
      <c r="C13" s="2" t="s">
        <v>174</v>
      </c>
      <c r="D13" s="2" t="s">
        <v>24</v>
      </c>
      <c r="E13" s="2" t="s">
        <v>21</v>
      </c>
      <c r="F13" s="2" t="s">
        <v>24</v>
      </c>
      <c r="G13" s="2" t="s">
        <v>24</v>
      </c>
      <c r="H13" s="2" t="s">
        <v>24</v>
      </c>
      <c r="I13" s="2" t="s">
        <v>24</v>
      </c>
    </row>
    <row r="14" spans="1:9" ht="12.75" customHeight="1" x14ac:dyDescent="0.25">
      <c r="A14" s="2" t="s">
        <v>170</v>
      </c>
      <c r="B14" s="2" t="s">
        <v>175</v>
      </c>
      <c r="C14" s="2" t="s">
        <v>176</v>
      </c>
      <c r="D14" s="2" t="s">
        <v>24</v>
      </c>
      <c r="E14" s="2" t="s">
        <v>24</v>
      </c>
      <c r="F14" s="2" t="s">
        <v>24</v>
      </c>
      <c r="G14" s="2" t="s">
        <v>24</v>
      </c>
      <c r="H14" s="2" t="s">
        <v>21</v>
      </c>
    </row>
    <row r="15" spans="1:9" ht="12.75" customHeight="1" x14ac:dyDescent="0.25">
      <c r="A15" s="2" t="s">
        <v>177</v>
      </c>
      <c r="B15" s="2" t="s">
        <v>178</v>
      </c>
      <c r="C15" s="2" t="s">
        <v>179</v>
      </c>
      <c r="D15" s="2" t="s">
        <v>24</v>
      </c>
      <c r="E15" s="2" t="s">
        <v>24</v>
      </c>
      <c r="F15" s="2" t="s">
        <v>24</v>
      </c>
      <c r="G15" s="2" t="s">
        <v>24</v>
      </c>
      <c r="H15" s="2" t="s">
        <v>24</v>
      </c>
      <c r="I15" s="2" t="s">
        <v>24</v>
      </c>
    </row>
    <row r="16" spans="1:9" ht="12.75" customHeight="1" x14ac:dyDescent="0.25">
      <c r="A16" s="2" t="s">
        <v>177</v>
      </c>
      <c r="B16" s="2" t="s">
        <v>180</v>
      </c>
      <c r="C16" s="2" t="s">
        <v>181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21</v>
      </c>
      <c r="I16" s="2" t="s">
        <v>21</v>
      </c>
    </row>
    <row r="17" spans="1:9" ht="12.75" customHeight="1" x14ac:dyDescent="0.25">
      <c r="A17" s="2" t="s">
        <v>177</v>
      </c>
      <c r="B17" s="2" t="s">
        <v>182</v>
      </c>
      <c r="C17" s="2" t="s">
        <v>183</v>
      </c>
      <c r="D17" s="2" t="s">
        <v>21</v>
      </c>
      <c r="E17" s="2" t="s">
        <v>21</v>
      </c>
      <c r="F17" s="2" t="s">
        <v>21</v>
      </c>
      <c r="G17" s="2" t="s">
        <v>21</v>
      </c>
      <c r="H17" s="2" t="s">
        <v>21</v>
      </c>
      <c r="I17" s="2" t="s">
        <v>21</v>
      </c>
    </row>
    <row r="18" spans="1:9" ht="12.75" customHeight="1" x14ac:dyDescent="0.25">
      <c r="A18" s="2" t="s">
        <v>177</v>
      </c>
      <c r="B18" s="2" t="s">
        <v>184</v>
      </c>
      <c r="C18" s="2" t="s">
        <v>185</v>
      </c>
      <c r="D18" s="2" t="s">
        <v>21</v>
      </c>
      <c r="E18" s="2" t="s">
        <v>21</v>
      </c>
      <c r="F18" s="2" t="s">
        <v>21</v>
      </c>
      <c r="G18" s="2" t="s">
        <v>21</v>
      </c>
      <c r="H18" s="2" t="s">
        <v>21</v>
      </c>
      <c r="I18" s="2" t="s">
        <v>21</v>
      </c>
    </row>
    <row r="19" spans="1:9" ht="12.75" customHeight="1" x14ac:dyDescent="0.25">
      <c r="A19" s="2" t="s">
        <v>177</v>
      </c>
      <c r="B19" s="2" t="s">
        <v>186</v>
      </c>
      <c r="C19" s="2" t="s">
        <v>187</v>
      </c>
      <c r="D19" s="2" t="s">
        <v>24</v>
      </c>
      <c r="E19" s="2" t="s">
        <v>24</v>
      </c>
      <c r="F19" s="2" t="s">
        <v>21</v>
      </c>
      <c r="G19" s="2" t="s">
        <v>21</v>
      </c>
      <c r="H19" s="2" t="s">
        <v>21</v>
      </c>
      <c r="I19" s="2" t="s">
        <v>21</v>
      </c>
    </row>
    <row r="20" spans="1:9" ht="12.75" customHeight="1" x14ac:dyDescent="0.25">
      <c r="A20" s="2" t="s">
        <v>177</v>
      </c>
      <c r="B20" s="2" t="s">
        <v>188</v>
      </c>
      <c r="C20" s="2" t="s">
        <v>189</v>
      </c>
      <c r="D20" s="2" t="s">
        <v>21</v>
      </c>
      <c r="E20" s="2" t="s">
        <v>21</v>
      </c>
      <c r="F20" s="2" t="s">
        <v>21</v>
      </c>
      <c r="G20" s="2" t="s">
        <v>21</v>
      </c>
      <c r="H20" s="2" t="s">
        <v>21</v>
      </c>
      <c r="I20" s="2" t="s">
        <v>21</v>
      </c>
    </row>
    <row r="21" spans="1:9" ht="12.75" customHeight="1" x14ac:dyDescent="0.25">
      <c r="A21" s="2" t="s">
        <v>177</v>
      </c>
      <c r="B21" s="2" t="s">
        <v>190</v>
      </c>
      <c r="C21" s="2" t="s">
        <v>191</v>
      </c>
      <c r="D21" s="2" t="s">
        <v>24</v>
      </c>
      <c r="E21" s="2" t="s">
        <v>24</v>
      </c>
      <c r="F21" s="2" t="s">
        <v>21</v>
      </c>
      <c r="G21" s="2" t="s">
        <v>21</v>
      </c>
      <c r="H21" s="2" t="s">
        <v>21</v>
      </c>
      <c r="I21" s="2" t="s">
        <v>21</v>
      </c>
    </row>
    <row r="22" spans="1:9" ht="12.75" customHeight="1" x14ac:dyDescent="0.25">
      <c r="A22" s="2" t="s">
        <v>177</v>
      </c>
      <c r="B22" s="2" t="s">
        <v>192</v>
      </c>
      <c r="C22" s="2" t="s">
        <v>193</v>
      </c>
      <c r="D22" s="2" t="s">
        <v>24</v>
      </c>
      <c r="E22" s="2" t="s">
        <v>24</v>
      </c>
      <c r="F22" s="2" t="s">
        <v>24</v>
      </c>
      <c r="G22" s="2" t="s">
        <v>24</v>
      </c>
      <c r="H22" s="2" t="s">
        <v>24</v>
      </c>
    </row>
    <row r="23" spans="1:9" ht="12.75" customHeight="1" x14ac:dyDescent="0.25">
      <c r="A23" s="2" t="s">
        <v>177</v>
      </c>
      <c r="B23" s="2" t="s">
        <v>194</v>
      </c>
      <c r="C23" s="2" t="s">
        <v>195</v>
      </c>
      <c r="D23" s="2" t="s">
        <v>24</v>
      </c>
      <c r="E23" s="2" t="s">
        <v>24</v>
      </c>
      <c r="F23" s="2" t="s">
        <v>24</v>
      </c>
      <c r="G23" s="2" t="s">
        <v>24</v>
      </c>
      <c r="H23" s="2" t="s">
        <v>24</v>
      </c>
      <c r="I23" s="2" t="s">
        <v>24</v>
      </c>
    </row>
    <row r="24" spans="1:9" ht="12.75" customHeight="1" x14ac:dyDescent="0.25">
      <c r="A24" s="2" t="s">
        <v>177</v>
      </c>
      <c r="B24" s="2" t="s">
        <v>196</v>
      </c>
      <c r="C24" s="2" t="s">
        <v>197</v>
      </c>
      <c r="D24" s="2" t="s">
        <v>24</v>
      </c>
      <c r="E24" s="2" t="s">
        <v>24</v>
      </c>
      <c r="F24" s="2" t="s">
        <v>24</v>
      </c>
      <c r="G24" s="2" t="s">
        <v>24</v>
      </c>
      <c r="H24" s="2" t="s">
        <v>24</v>
      </c>
      <c r="I24" s="2" t="s">
        <v>24</v>
      </c>
    </row>
    <row r="25" spans="1:9" ht="12.75" customHeight="1" x14ac:dyDescent="0.25">
      <c r="A25" s="2" t="s">
        <v>177</v>
      </c>
      <c r="B25" s="2" t="s">
        <v>198</v>
      </c>
      <c r="C25" s="2" t="s">
        <v>199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</row>
    <row r="26" spans="1:9" ht="12.75" customHeight="1" x14ac:dyDescent="0.25">
      <c r="A26" s="2" t="s">
        <v>177</v>
      </c>
      <c r="B26" s="2" t="s">
        <v>200</v>
      </c>
      <c r="C26" s="2" t="s">
        <v>201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</row>
    <row r="27" spans="1:9" ht="12.75" customHeight="1" x14ac:dyDescent="0.25">
      <c r="A27" s="2" t="s">
        <v>177</v>
      </c>
      <c r="B27" s="2" t="s">
        <v>202</v>
      </c>
      <c r="C27" s="2" t="s">
        <v>203</v>
      </c>
      <c r="D27" s="2" t="s">
        <v>24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</row>
    <row r="28" spans="1:9" ht="12.75" customHeight="1" x14ac:dyDescent="0.25">
      <c r="A28" s="2" t="s">
        <v>177</v>
      </c>
      <c r="B28" s="2" t="s">
        <v>204</v>
      </c>
      <c r="C28" s="2" t="s">
        <v>205</v>
      </c>
      <c r="D28" s="2" t="s">
        <v>24</v>
      </c>
      <c r="E28" s="2" t="s">
        <v>24</v>
      </c>
      <c r="F28" s="2" t="s">
        <v>24</v>
      </c>
      <c r="G28" s="2" t="s">
        <v>24</v>
      </c>
      <c r="H28" s="2" t="s">
        <v>24</v>
      </c>
      <c r="I28" s="2" t="s">
        <v>24</v>
      </c>
    </row>
    <row r="29" spans="1:9" ht="12.75" customHeight="1" x14ac:dyDescent="0.25">
      <c r="A29" s="2" t="s">
        <v>177</v>
      </c>
      <c r="B29" s="2" t="s">
        <v>206</v>
      </c>
      <c r="C29" s="2" t="s">
        <v>207</v>
      </c>
      <c r="D29" s="2" t="s">
        <v>24</v>
      </c>
      <c r="E29" s="2" t="s">
        <v>24</v>
      </c>
      <c r="F29" s="2" t="s">
        <v>24</v>
      </c>
      <c r="G29" s="2" t="s">
        <v>24</v>
      </c>
      <c r="H29" s="2" t="s">
        <v>21</v>
      </c>
    </row>
    <row r="30" spans="1:9" ht="12.75" customHeight="1" x14ac:dyDescent="0.25">
      <c r="A30" s="2" t="s">
        <v>177</v>
      </c>
      <c r="B30" s="2" t="s">
        <v>208</v>
      </c>
      <c r="C30" s="2" t="s">
        <v>209</v>
      </c>
      <c r="D30" s="2" t="s">
        <v>24</v>
      </c>
      <c r="E30" s="2" t="s">
        <v>24</v>
      </c>
      <c r="F30" s="2" t="s">
        <v>21</v>
      </c>
      <c r="G30" s="2" t="s">
        <v>21</v>
      </c>
      <c r="H30" s="2" t="s">
        <v>21</v>
      </c>
      <c r="I30" s="2" t="s">
        <v>21</v>
      </c>
    </row>
    <row r="31" spans="1:9" ht="12.75" customHeight="1" x14ac:dyDescent="0.25">
      <c r="A31" s="2" t="s">
        <v>177</v>
      </c>
      <c r="B31" s="2" t="s">
        <v>210</v>
      </c>
      <c r="C31" s="2" t="s">
        <v>211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21</v>
      </c>
      <c r="I31" s="2" t="s">
        <v>21</v>
      </c>
    </row>
    <row r="32" spans="1:9" ht="12.75" customHeight="1" x14ac:dyDescent="0.25">
      <c r="A32" s="2" t="s">
        <v>177</v>
      </c>
      <c r="B32" s="2" t="s">
        <v>212</v>
      </c>
      <c r="C32" s="2" t="s">
        <v>213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</row>
    <row r="33" spans="1:9" ht="12.75" customHeight="1" x14ac:dyDescent="0.25">
      <c r="A33" s="2" t="s">
        <v>177</v>
      </c>
      <c r="B33" s="2" t="s">
        <v>214</v>
      </c>
      <c r="C33" s="2" t="s">
        <v>215</v>
      </c>
    </row>
    <row r="34" spans="1:9" ht="12.75" customHeight="1" x14ac:dyDescent="0.25">
      <c r="A34" s="2" t="s">
        <v>177</v>
      </c>
      <c r="B34" s="2" t="s">
        <v>216</v>
      </c>
      <c r="C34" s="2" t="s">
        <v>217</v>
      </c>
    </row>
    <row r="35" spans="1:9" ht="12.75" customHeight="1" x14ac:dyDescent="0.25">
      <c r="A35" s="2" t="s">
        <v>177</v>
      </c>
      <c r="B35" s="2" t="s">
        <v>218</v>
      </c>
      <c r="C35" s="2" t="s">
        <v>219</v>
      </c>
      <c r="D35" s="2" t="s">
        <v>24</v>
      </c>
      <c r="E35" s="2" t="s">
        <v>43</v>
      </c>
      <c r="F35" s="2" t="s">
        <v>24</v>
      </c>
      <c r="G35" s="2" t="s">
        <v>24</v>
      </c>
      <c r="H35" s="2" t="s">
        <v>24</v>
      </c>
      <c r="I35" s="2" t="s">
        <v>24</v>
      </c>
    </row>
    <row r="36" spans="1:9" ht="12.75" customHeight="1" x14ac:dyDescent="0.25">
      <c r="A36" s="2" t="s">
        <v>177</v>
      </c>
      <c r="B36" s="2" t="s">
        <v>220</v>
      </c>
      <c r="C36" s="2" t="s">
        <v>221</v>
      </c>
      <c r="D36" s="2" t="s">
        <v>24</v>
      </c>
      <c r="E36" s="2" t="s">
        <v>24</v>
      </c>
      <c r="F36" s="2" t="s">
        <v>24</v>
      </c>
      <c r="G36" s="2" t="s">
        <v>24</v>
      </c>
      <c r="H36" s="2" t="s">
        <v>24</v>
      </c>
      <c r="I36" s="2" t="s">
        <v>24</v>
      </c>
    </row>
    <row r="37" spans="1:9" ht="12.75" customHeight="1" x14ac:dyDescent="0.25">
      <c r="A37" s="2" t="s">
        <v>177</v>
      </c>
      <c r="B37" s="2" t="s">
        <v>222</v>
      </c>
      <c r="C37" s="2" t="s">
        <v>223</v>
      </c>
      <c r="D37" s="2" t="s">
        <v>24</v>
      </c>
      <c r="E37" s="2" t="s">
        <v>24</v>
      </c>
      <c r="F37" s="2" t="s">
        <v>24</v>
      </c>
      <c r="G37" s="2" t="s">
        <v>24</v>
      </c>
      <c r="H37" s="2" t="s">
        <v>21</v>
      </c>
      <c r="I37" s="2" t="s">
        <v>21</v>
      </c>
    </row>
    <row r="38" spans="1:9" ht="12.75" customHeight="1" x14ac:dyDescent="0.25">
      <c r="A38" s="2" t="s">
        <v>177</v>
      </c>
      <c r="B38" s="2" t="s">
        <v>224</v>
      </c>
      <c r="C38" s="2" t="s">
        <v>225</v>
      </c>
      <c r="D38" s="2" t="s">
        <v>21</v>
      </c>
      <c r="E38" s="2" t="s">
        <v>21</v>
      </c>
      <c r="F38" s="2" t="s">
        <v>21</v>
      </c>
      <c r="G38" s="2" t="s">
        <v>21</v>
      </c>
      <c r="H38" s="2" t="s">
        <v>21</v>
      </c>
      <c r="I38" s="2" t="s">
        <v>21</v>
      </c>
    </row>
    <row r="39" spans="1:9" ht="12.75" customHeight="1" x14ac:dyDescent="0.25">
      <c r="A39" s="2" t="s">
        <v>177</v>
      </c>
      <c r="B39" s="2" t="s">
        <v>226</v>
      </c>
      <c r="C39" s="2" t="s">
        <v>227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</row>
    <row r="40" spans="1:9" ht="12.75" customHeight="1" x14ac:dyDescent="0.25">
      <c r="A40" s="2" t="s">
        <v>177</v>
      </c>
      <c r="B40" s="2" t="s">
        <v>228</v>
      </c>
      <c r="C40" s="2" t="s">
        <v>229</v>
      </c>
      <c r="D40" s="2" t="s">
        <v>21</v>
      </c>
      <c r="E40" s="2" t="s">
        <v>21</v>
      </c>
      <c r="F40" s="2" t="s">
        <v>24</v>
      </c>
      <c r="G40" s="2" t="s">
        <v>24</v>
      </c>
      <c r="H40" s="2" t="s">
        <v>24</v>
      </c>
    </row>
    <row r="41" spans="1:9" ht="12.75" customHeight="1" x14ac:dyDescent="0.25">
      <c r="A41" s="2" t="s">
        <v>177</v>
      </c>
      <c r="B41" s="2" t="s">
        <v>230</v>
      </c>
      <c r="C41" s="2" t="s">
        <v>231</v>
      </c>
      <c r="D41" s="2" t="s">
        <v>21</v>
      </c>
      <c r="E41" s="2" t="s">
        <v>21</v>
      </c>
      <c r="F41" s="2" t="s">
        <v>21</v>
      </c>
      <c r="G41" s="2" t="s">
        <v>21</v>
      </c>
      <c r="H41" s="2" t="s">
        <v>21</v>
      </c>
      <c r="I41" s="2" t="s">
        <v>21</v>
      </c>
    </row>
    <row r="42" spans="1:9" ht="12.75" customHeight="1" x14ac:dyDescent="0.25">
      <c r="A42" s="2" t="s">
        <v>177</v>
      </c>
      <c r="B42" s="2" t="s">
        <v>232</v>
      </c>
      <c r="C42" s="2" t="s">
        <v>233</v>
      </c>
      <c r="D42" s="2" t="s">
        <v>24</v>
      </c>
      <c r="E42" s="2" t="s">
        <v>24</v>
      </c>
      <c r="F42" s="2" t="s">
        <v>24</v>
      </c>
      <c r="G42" s="2" t="s">
        <v>24</v>
      </c>
      <c r="H42" s="2" t="s">
        <v>24</v>
      </c>
      <c r="I42" s="2" t="s">
        <v>24</v>
      </c>
    </row>
    <row r="43" spans="1:9" ht="12.75" customHeight="1" x14ac:dyDescent="0.25">
      <c r="A43" s="2" t="s">
        <v>177</v>
      </c>
      <c r="B43" s="2" t="s">
        <v>234</v>
      </c>
      <c r="C43" s="2" t="s">
        <v>235</v>
      </c>
      <c r="D43" s="2" t="s">
        <v>21</v>
      </c>
      <c r="E43" s="2" t="s">
        <v>21</v>
      </c>
      <c r="F43" s="2" t="s">
        <v>21</v>
      </c>
      <c r="G43" s="2" t="s">
        <v>21</v>
      </c>
      <c r="H43" s="2" t="s">
        <v>21</v>
      </c>
      <c r="I43" s="2" t="s">
        <v>21</v>
      </c>
    </row>
    <row r="44" spans="1:9" ht="12.75" customHeight="1" x14ac:dyDescent="0.25">
      <c r="A44" s="2" t="s">
        <v>177</v>
      </c>
      <c r="B44" s="2" t="s">
        <v>236</v>
      </c>
      <c r="C44" s="2" t="s">
        <v>237</v>
      </c>
      <c r="D44" s="2" t="s">
        <v>43</v>
      </c>
      <c r="E44" s="2" t="s">
        <v>43</v>
      </c>
      <c r="F44" s="2" t="s">
        <v>24</v>
      </c>
      <c r="G44" s="2" t="s">
        <v>24</v>
      </c>
      <c r="H44" s="2" t="s">
        <v>24</v>
      </c>
    </row>
    <row r="45" spans="1:9" ht="12.75" customHeight="1" x14ac:dyDescent="0.25">
      <c r="A45" s="2" t="s">
        <v>177</v>
      </c>
      <c r="B45" s="2" t="s">
        <v>238</v>
      </c>
      <c r="C45" s="2" t="s">
        <v>239</v>
      </c>
      <c r="D45" s="2" t="s">
        <v>24</v>
      </c>
      <c r="E45" s="2" t="s">
        <v>21</v>
      </c>
      <c r="F45" s="2" t="s">
        <v>24</v>
      </c>
      <c r="G45" s="2" t="s">
        <v>21</v>
      </c>
      <c r="H45" s="2" t="s">
        <v>24</v>
      </c>
      <c r="I45" s="2" t="s">
        <v>24</v>
      </c>
    </row>
    <row r="46" spans="1:9" ht="12.75" customHeight="1" x14ac:dyDescent="0.25">
      <c r="A46" s="2" t="s">
        <v>177</v>
      </c>
      <c r="B46" s="2" t="s">
        <v>240</v>
      </c>
      <c r="C46" s="2" t="s">
        <v>241</v>
      </c>
      <c r="D46" s="2" t="s">
        <v>24</v>
      </c>
      <c r="E46" s="2" t="s">
        <v>24</v>
      </c>
      <c r="F46" s="2" t="s">
        <v>24</v>
      </c>
      <c r="G46" s="2" t="s">
        <v>24</v>
      </c>
      <c r="H46" s="2" t="s">
        <v>24</v>
      </c>
    </row>
    <row r="47" spans="1:9" ht="12.75" customHeight="1" x14ac:dyDescent="0.25">
      <c r="A47" s="2" t="s">
        <v>177</v>
      </c>
      <c r="B47" s="2" t="s">
        <v>242</v>
      </c>
      <c r="C47" s="2" t="s">
        <v>243</v>
      </c>
      <c r="D47" s="2" t="s">
        <v>43</v>
      </c>
      <c r="E47" s="2" t="s">
        <v>43</v>
      </c>
      <c r="F47" s="2" t="s">
        <v>24</v>
      </c>
      <c r="G47" s="2" t="s">
        <v>24</v>
      </c>
      <c r="H47" s="2" t="s">
        <v>24</v>
      </c>
      <c r="I47" s="2" t="s">
        <v>24</v>
      </c>
    </row>
    <row r="48" spans="1:9" ht="12.75" customHeight="1" x14ac:dyDescent="0.25">
      <c r="A48" s="2" t="s">
        <v>177</v>
      </c>
      <c r="B48" s="2" t="s">
        <v>244</v>
      </c>
      <c r="C48" s="2" t="s">
        <v>245</v>
      </c>
      <c r="D48" s="2" t="s">
        <v>21</v>
      </c>
      <c r="E48" s="2" t="s">
        <v>21</v>
      </c>
      <c r="F48" s="2" t="s">
        <v>21</v>
      </c>
      <c r="G48" s="2" t="s">
        <v>21</v>
      </c>
      <c r="H48" s="2" t="s">
        <v>21</v>
      </c>
      <c r="I48" s="2" t="s">
        <v>21</v>
      </c>
    </row>
    <row r="49" spans="1:9" ht="12.75" customHeight="1" x14ac:dyDescent="0.25">
      <c r="A49" s="2" t="s">
        <v>177</v>
      </c>
      <c r="B49" s="2" t="s">
        <v>246</v>
      </c>
      <c r="C49" s="2" t="s">
        <v>247</v>
      </c>
      <c r="D49" s="2" t="s">
        <v>24</v>
      </c>
      <c r="E49" s="2" t="s">
        <v>24</v>
      </c>
      <c r="F49" s="2" t="s">
        <v>24</v>
      </c>
      <c r="G49" s="2" t="s">
        <v>24</v>
      </c>
      <c r="H49" s="2" t="s">
        <v>24</v>
      </c>
      <c r="I49" s="2" t="s">
        <v>24</v>
      </c>
    </row>
    <row r="50" spans="1:9" ht="12.75" customHeight="1" x14ac:dyDescent="0.25">
      <c r="A50" s="2" t="s">
        <v>177</v>
      </c>
      <c r="B50" s="2" t="s">
        <v>248</v>
      </c>
      <c r="C50" s="2" t="s">
        <v>249</v>
      </c>
      <c r="D50" s="2" t="s">
        <v>21</v>
      </c>
      <c r="E50" s="2" t="s">
        <v>21</v>
      </c>
      <c r="F50" s="2" t="s">
        <v>88</v>
      </c>
      <c r="G50" s="2" t="s">
        <v>88</v>
      </c>
      <c r="H50" s="2" t="s">
        <v>88</v>
      </c>
      <c r="I50" s="2" t="s">
        <v>88</v>
      </c>
    </row>
    <row r="51" spans="1:9" ht="12.75" customHeight="1" x14ac:dyDescent="0.25">
      <c r="A51" s="2" t="s">
        <v>177</v>
      </c>
      <c r="B51" s="2" t="s">
        <v>250</v>
      </c>
      <c r="C51" s="2" t="s">
        <v>251</v>
      </c>
      <c r="D51" s="2" t="s">
        <v>24</v>
      </c>
      <c r="E51" s="2" t="s">
        <v>24</v>
      </c>
      <c r="F51" s="2" t="s">
        <v>24</v>
      </c>
      <c r="G51" s="2" t="s">
        <v>24</v>
      </c>
      <c r="H51" s="2" t="s">
        <v>24</v>
      </c>
      <c r="I51" s="2" t="s">
        <v>24</v>
      </c>
    </row>
    <row r="52" spans="1:9" ht="12.75" customHeight="1" x14ac:dyDescent="0.25">
      <c r="A52" s="2" t="s">
        <v>177</v>
      </c>
      <c r="B52" s="2" t="s">
        <v>252</v>
      </c>
      <c r="C52" s="2" t="s">
        <v>253</v>
      </c>
      <c r="D52" s="2" t="s">
        <v>21</v>
      </c>
      <c r="E52" s="2" t="s">
        <v>21</v>
      </c>
      <c r="F52" s="2" t="s">
        <v>24</v>
      </c>
      <c r="G52" s="2" t="s">
        <v>24</v>
      </c>
      <c r="H52" s="2" t="s">
        <v>24</v>
      </c>
    </row>
    <row r="53" spans="1:9" ht="12.75" customHeight="1" x14ac:dyDescent="0.25">
      <c r="A53" s="2" t="s">
        <v>254</v>
      </c>
      <c r="B53" s="2" t="s">
        <v>255</v>
      </c>
      <c r="C53" s="2" t="s">
        <v>256</v>
      </c>
      <c r="D53" s="2" t="s">
        <v>43</v>
      </c>
      <c r="E53" s="2" t="s">
        <v>43</v>
      </c>
      <c r="F53" s="2" t="s">
        <v>43</v>
      </c>
      <c r="G53" s="2" t="s">
        <v>43</v>
      </c>
      <c r="H53" s="2" t="s">
        <v>43</v>
      </c>
      <c r="I53" s="2" t="s">
        <v>43</v>
      </c>
    </row>
    <row r="54" spans="1:9" ht="12.75" customHeight="1" x14ac:dyDescent="0.25">
      <c r="A54" s="2" t="s">
        <v>254</v>
      </c>
      <c r="B54" s="2" t="s">
        <v>257</v>
      </c>
      <c r="C54" s="2" t="s">
        <v>258</v>
      </c>
      <c r="D54" s="2" t="s">
        <v>24</v>
      </c>
      <c r="E54" s="2" t="s">
        <v>24</v>
      </c>
      <c r="F54" s="2" t="s">
        <v>24</v>
      </c>
      <c r="G54" s="2" t="s">
        <v>24</v>
      </c>
      <c r="H54" s="2" t="s">
        <v>24</v>
      </c>
      <c r="I54" s="2" t="s">
        <v>24</v>
      </c>
    </row>
    <row r="55" spans="1:9" ht="12.75" customHeight="1" x14ac:dyDescent="0.25">
      <c r="A55" s="2" t="s">
        <v>254</v>
      </c>
      <c r="B55" s="2" t="s">
        <v>259</v>
      </c>
      <c r="C55" s="2" t="s">
        <v>260</v>
      </c>
      <c r="D55" s="2" t="s">
        <v>21</v>
      </c>
      <c r="E55" s="2" t="s">
        <v>21</v>
      </c>
      <c r="F55" s="2" t="s">
        <v>24</v>
      </c>
      <c r="G55" s="2" t="s">
        <v>24</v>
      </c>
      <c r="H55" s="2" t="s">
        <v>24</v>
      </c>
      <c r="I55" s="2" t="s">
        <v>24</v>
      </c>
    </row>
    <row r="56" spans="1:9" ht="12.75" customHeight="1" x14ac:dyDescent="0.25">
      <c r="A56" s="2" t="s">
        <v>261</v>
      </c>
      <c r="B56" s="2" t="s">
        <v>262</v>
      </c>
      <c r="C56" s="2" t="s">
        <v>263</v>
      </c>
      <c r="D56" s="2" t="s">
        <v>24</v>
      </c>
      <c r="E56" s="2" t="s">
        <v>24</v>
      </c>
      <c r="F56" s="2" t="s">
        <v>21</v>
      </c>
      <c r="G56" s="2" t="s">
        <v>21</v>
      </c>
      <c r="H56" s="2" t="s">
        <v>24</v>
      </c>
    </row>
    <row r="57" spans="1:9" ht="12.75" customHeight="1" x14ac:dyDescent="0.25">
      <c r="A57" s="2" t="s">
        <v>261</v>
      </c>
      <c r="B57" s="2" t="s">
        <v>264</v>
      </c>
      <c r="C57" s="2" t="s">
        <v>265</v>
      </c>
      <c r="D57" s="2" t="s">
        <v>24</v>
      </c>
      <c r="E57" s="2" t="s">
        <v>24</v>
      </c>
      <c r="F57" s="2" t="s">
        <v>24</v>
      </c>
      <c r="G57" s="2" t="s">
        <v>24</v>
      </c>
      <c r="H57" s="2" t="s">
        <v>24</v>
      </c>
    </row>
    <row r="58" spans="1:9" ht="12.75" customHeight="1" x14ac:dyDescent="0.25">
      <c r="A58" s="2" t="s">
        <v>261</v>
      </c>
      <c r="B58" s="2" t="s">
        <v>266</v>
      </c>
      <c r="C58" s="2" t="s">
        <v>267</v>
      </c>
      <c r="D58" s="2" t="s">
        <v>21</v>
      </c>
      <c r="E58" s="2" t="s">
        <v>21</v>
      </c>
      <c r="F58" s="2" t="s">
        <v>21</v>
      </c>
      <c r="G58" s="2" t="s">
        <v>21</v>
      </c>
      <c r="H58" s="2" t="s">
        <v>21</v>
      </c>
    </row>
    <row r="59" spans="1:9" ht="12.75" customHeight="1" x14ac:dyDescent="0.25">
      <c r="A59" s="2" t="s">
        <v>261</v>
      </c>
      <c r="B59" s="2" t="s">
        <v>268</v>
      </c>
      <c r="C59" s="2" t="s">
        <v>269</v>
      </c>
      <c r="D59" s="2" t="s">
        <v>21</v>
      </c>
      <c r="E59" s="2" t="s">
        <v>21</v>
      </c>
      <c r="F59" s="2" t="s">
        <v>24</v>
      </c>
      <c r="G59" s="2" t="s">
        <v>24</v>
      </c>
      <c r="H59" s="2" t="s">
        <v>24</v>
      </c>
      <c r="I59" s="2" t="s">
        <v>24</v>
      </c>
    </row>
    <row r="60" spans="1:9" ht="12.75" customHeight="1" x14ac:dyDescent="0.25">
      <c r="A60" s="2" t="s">
        <v>270</v>
      </c>
      <c r="B60" s="2" t="s">
        <v>271</v>
      </c>
      <c r="C60" s="2" t="s">
        <v>272</v>
      </c>
      <c r="D60" s="2" t="s">
        <v>24</v>
      </c>
      <c r="E60" s="2" t="s">
        <v>43</v>
      </c>
      <c r="F60" s="2" t="s">
        <v>24</v>
      </c>
      <c r="G60" s="2" t="s">
        <v>24</v>
      </c>
      <c r="H60" s="2" t="s">
        <v>24</v>
      </c>
    </row>
    <row r="61" spans="1:9" ht="12.75" customHeight="1" x14ac:dyDescent="0.25">
      <c r="A61" s="2" t="s">
        <v>270</v>
      </c>
      <c r="B61" s="2" t="s">
        <v>273</v>
      </c>
      <c r="C61" s="2" t="s">
        <v>274</v>
      </c>
      <c r="D61" s="2" t="s">
        <v>24</v>
      </c>
      <c r="E61" s="2" t="s">
        <v>24</v>
      </c>
      <c r="F61" s="2" t="s">
        <v>24</v>
      </c>
      <c r="G61" s="2" t="s">
        <v>24</v>
      </c>
      <c r="H61" s="2" t="s">
        <v>24</v>
      </c>
      <c r="I61" s="2" t="s">
        <v>24</v>
      </c>
    </row>
    <row r="62" spans="1:9" ht="12.75" customHeight="1" x14ac:dyDescent="0.25">
      <c r="A62" s="2" t="s">
        <v>270</v>
      </c>
      <c r="B62" s="2" t="s">
        <v>275</v>
      </c>
      <c r="C62" s="2" t="s">
        <v>276</v>
      </c>
      <c r="D62" s="2" t="s">
        <v>21</v>
      </c>
      <c r="E62" s="2" t="s">
        <v>21</v>
      </c>
      <c r="F62" s="2" t="s">
        <v>21</v>
      </c>
      <c r="G62" s="2" t="s">
        <v>21</v>
      </c>
      <c r="H62" s="2" t="s">
        <v>21</v>
      </c>
      <c r="I62" s="2" t="s">
        <v>21</v>
      </c>
    </row>
    <row r="63" spans="1:9" ht="12.75" customHeight="1" x14ac:dyDescent="0.25">
      <c r="A63" s="2" t="s">
        <v>270</v>
      </c>
      <c r="B63" s="2" t="s">
        <v>277</v>
      </c>
      <c r="C63" s="2" t="s">
        <v>278</v>
      </c>
      <c r="D63" s="2" t="s">
        <v>24</v>
      </c>
      <c r="E63" s="2" t="s">
        <v>24</v>
      </c>
      <c r="F63" s="2" t="s">
        <v>24</v>
      </c>
      <c r="G63" s="2" t="s">
        <v>24</v>
      </c>
      <c r="H63" s="2" t="s">
        <v>24</v>
      </c>
      <c r="I63" s="2" t="s">
        <v>24</v>
      </c>
    </row>
    <row r="64" spans="1:9" ht="12.75" customHeight="1" x14ac:dyDescent="0.25">
      <c r="A64" s="2" t="s">
        <v>270</v>
      </c>
      <c r="B64" s="2" t="s">
        <v>279</v>
      </c>
      <c r="C64" s="2" t="s">
        <v>280</v>
      </c>
      <c r="D64" s="2" t="s">
        <v>21</v>
      </c>
      <c r="E64" s="2" t="s">
        <v>21</v>
      </c>
      <c r="F64" s="2" t="s">
        <v>21</v>
      </c>
      <c r="G64" s="2" t="s">
        <v>21</v>
      </c>
      <c r="H64" s="2" t="s">
        <v>21</v>
      </c>
      <c r="I64" s="2" t="s">
        <v>21</v>
      </c>
    </row>
    <row r="65" spans="1:9" ht="12.75" customHeight="1" x14ac:dyDescent="0.25">
      <c r="A65" s="2" t="s">
        <v>281</v>
      </c>
      <c r="B65" s="2" t="s">
        <v>282</v>
      </c>
      <c r="C65" s="2" t="s">
        <v>283</v>
      </c>
      <c r="D65" s="2" t="s">
        <v>21</v>
      </c>
      <c r="E65" s="2" t="s">
        <v>21</v>
      </c>
      <c r="F65" s="2" t="s">
        <v>24</v>
      </c>
      <c r="G65" s="2" t="s">
        <v>24</v>
      </c>
      <c r="H65" s="2" t="s">
        <v>24</v>
      </c>
    </row>
    <row r="66" spans="1:9" ht="12.75" customHeight="1" x14ac:dyDescent="0.25">
      <c r="A66" s="2" t="s">
        <v>281</v>
      </c>
      <c r="B66" s="2" t="s">
        <v>284</v>
      </c>
      <c r="C66" s="2" t="s">
        <v>285</v>
      </c>
      <c r="D66" s="2" t="s">
        <v>24</v>
      </c>
      <c r="E66" s="2" t="s">
        <v>24</v>
      </c>
      <c r="F66" s="2" t="s">
        <v>24</v>
      </c>
      <c r="G66" s="2" t="s">
        <v>24</v>
      </c>
      <c r="H66" s="2" t="s">
        <v>24</v>
      </c>
    </row>
    <row r="67" spans="1:9" ht="12.75" customHeight="1" x14ac:dyDescent="0.25">
      <c r="A67" s="2" t="s">
        <v>281</v>
      </c>
      <c r="B67" s="2" t="s">
        <v>286</v>
      </c>
      <c r="C67" s="2" t="s">
        <v>287</v>
      </c>
      <c r="D67" s="2" t="s">
        <v>24</v>
      </c>
      <c r="E67" s="2" t="s">
        <v>24</v>
      </c>
      <c r="F67" s="2" t="s">
        <v>24</v>
      </c>
      <c r="G67" s="2" t="s">
        <v>24</v>
      </c>
      <c r="H67" s="2" t="s">
        <v>24</v>
      </c>
    </row>
    <row r="68" spans="1:9" ht="12.75" customHeight="1" x14ac:dyDescent="0.25">
      <c r="A68" s="2" t="s">
        <v>281</v>
      </c>
      <c r="B68" s="2" t="s">
        <v>288</v>
      </c>
      <c r="C68" s="2" t="s">
        <v>289</v>
      </c>
      <c r="D68" s="2" t="s">
        <v>24</v>
      </c>
      <c r="E68" s="2" t="s">
        <v>24</v>
      </c>
      <c r="F68" s="2" t="s">
        <v>24</v>
      </c>
      <c r="G68" s="2" t="s">
        <v>24</v>
      </c>
      <c r="H68" s="2" t="s">
        <v>24</v>
      </c>
    </row>
    <row r="69" spans="1:9" ht="12.75" customHeight="1" x14ac:dyDescent="0.25">
      <c r="A69" s="2" t="s">
        <v>281</v>
      </c>
      <c r="B69" s="2" t="s">
        <v>290</v>
      </c>
      <c r="C69" s="2" t="s">
        <v>291</v>
      </c>
      <c r="D69" s="2" t="s">
        <v>21</v>
      </c>
      <c r="E69" s="2" t="s">
        <v>21</v>
      </c>
      <c r="F69" s="2" t="s">
        <v>24</v>
      </c>
      <c r="G69" s="2" t="s">
        <v>24</v>
      </c>
      <c r="H69" s="2" t="s">
        <v>24</v>
      </c>
    </row>
    <row r="70" spans="1:9" ht="12.75" customHeight="1" x14ac:dyDescent="0.25">
      <c r="A70" s="2" t="s">
        <v>281</v>
      </c>
      <c r="B70" s="2" t="s">
        <v>292</v>
      </c>
      <c r="C70" s="2" t="s">
        <v>293</v>
      </c>
      <c r="D70" s="2" t="s">
        <v>24</v>
      </c>
      <c r="E70" s="2" t="s">
        <v>24</v>
      </c>
      <c r="F70" s="2" t="s">
        <v>24</v>
      </c>
      <c r="G70" s="2" t="s">
        <v>24</v>
      </c>
      <c r="H70" s="2" t="s">
        <v>24</v>
      </c>
    </row>
    <row r="71" spans="1:9" ht="12.75" customHeight="1" x14ac:dyDescent="0.25">
      <c r="A71" s="2" t="s">
        <v>281</v>
      </c>
      <c r="B71" s="2" t="s">
        <v>294</v>
      </c>
      <c r="C71" s="2" t="s">
        <v>295</v>
      </c>
    </row>
    <row r="72" spans="1:9" ht="12.75" customHeight="1" x14ac:dyDescent="0.25">
      <c r="A72" s="2" t="s">
        <v>281</v>
      </c>
      <c r="B72" s="2" t="s">
        <v>296</v>
      </c>
      <c r="C72" s="2" t="s">
        <v>297</v>
      </c>
      <c r="D72" s="2" t="s">
        <v>24</v>
      </c>
      <c r="E72" s="2" t="s">
        <v>24</v>
      </c>
      <c r="F72" s="2" t="s">
        <v>24</v>
      </c>
      <c r="G72" s="2" t="s">
        <v>24</v>
      </c>
      <c r="H72" s="2" t="s">
        <v>24</v>
      </c>
    </row>
    <row r="73" spans="1:9" ht="12.75" customHeight="1" x14ac:dyDescent="0.25">
      <c r="A73" s="2" t="s">
        <v>281</v>
      </c>
      <c r="B73" s="2" t="s">
        <v>298</v>
      </c>
      <c r="C73" s="2" t="s">
        <v>299</v>
      </c>
      <c r="D73" s="2" t="s">
        <v>24</v>
      </c>
      <c r="E73" s="2" t="s">
        <v>24</v>
      </c>
      <c r="F73" s="2" t="s">
        <v>24</v>
      </c>
      <c r="G73" s="2" t="s">
        <v>24</v>
      </c>
      <c r="H73" s="2" t="s">
        <v>24</v>
      </c>
    </row>
    <row r="74" spans="1:9" ht="12.75" customHeight="1" x14ac:dyDescent="0.25">
      <c r="A74" s="2" t="s">
        <v>281</v>
      </c>
      <c r="B74" s="2" t="s">
        <v>300</v>
      </c>
      <c r="C74" s="2" t="s">
        <v>301</v>
      </c>
      <c r="D74" s="2" t="s">
        <v>24</v>
      </c>
      <c r="E74" s="2" t="s">
        <v>24</v>
      </c>
      <c r="F74" s="2" t="s">
        <v>24</v>
      </c>
      <c r="G74" s="2" t="s">
        <v>24</v>
      </c>
      <c r="H74" s="2" t="s">
        <v>24</v>
      </c>
      <c r="I74" s="2" t="s">
        <v>24</v>
      </c>
    </row>
    <row r="75" spans="1:9" ht="12.75" customHeight="1" x14ac:dyDescent="0.25">
      <c r="A75" s="2" t="s">
        <v>281</v>
      </c>
      <c r="B75" s="2" t="s">
        <v>302</v>
      </c>
      <c r="C75" s="2" t="s">
        <v>303</v>
      </c>
      <c r="D75" s="2" t="s">
        <v>24</v>
      </c>
      <c r="E75" s="2" t="s">
        <v>24</v>
      </c>
      <c r="F75" s="2" t="s">
        <v>24</v>
      </c>
      <c r="G75" s="2" t="s">
        <v>24</v>
      </c>
      <c r="H75" s="2" t="s">
        <v>24</v>
      </c>
    </row>
    <row r="76" spans="1:9" ht="12.75" customHeight="1" x14ac:dyDescent="0.25">
      <c r="A76" s="2" t="s">
        <v>281</v>
      </c>
      <c r="B76" s="2" t="s">
        <v>304</v>
      </c>
      <c r="C76" s="2" t="s">
        <v>305</v>
      </c>
      <c r="D76" s="2" t="s">
        <v>24</v>
      </c>
      <c r="E76" s="2" t="s">
        <v>24</v>
      </c>
      <c r="F76" s="2" t="s">
        <v>24</v>
      </c>
      <c r="G76" s="2" t="s">
        <v>24</v>
      </c>
      <c r="H76" s="2" t="s">
        <v>24</v>
      </c>
      <c r="I76" s="2" t="s">
        <v>24</v>
      </c>
    </row>
    <row r="77" spans="1:9" ht="12.75" customHeight="1" x14ac:dyDescent="0.25">
      <c r="A77" s="2" t="s">
        <v>281</v>
      </c>
      <c r="B77" s="2" t="s">
        <v>306</v>
      </c>
      <c r="C77" s="2" t="s">
        <v>307</v>
      </c>
      <c r="D77" s="2" t="s">
        <v>24</v>
      </c>
      <c r="E77" s="2" t="s">
        <v>24</v>
      </c>
      <c r="F77" s="2" t="s">
        <v>21</v>
      </c>
      <c r="G77" s="2" t="s">
        <v>21</v>
      </c>
      <c r="H77" s="2" t="s">
        <v>21</v>
      </c>
    </row>
    <row r="78" spans="1:9" ht="12.75" customHeight="1" x14ac:dyDescent="0.25">
      <c r="A78" s="2" t="s">
        <v>281</v>
      </c>
      <c r="B78" s="2" t="s">
        <v>308</v>
      </c>
      <c r="C78" s="2" t="s">
        <v>309</v>
      </c>
      <c r="D78" s="2" t="s">
        <v>24</v>
      </c>
      <c r="E78" s="2" t="s">
        <v>24</v>
      </c>
      <c r="F78" s="2" t="s">
        <v>24</v>
      </c>
      <c r="G78" s="2" t="s">
        <v>24</v>
      </c>
      <c r="H78" s="2" t="s">
        <v>24</v>
      </c>
    </row>
    <row r="79" spans="1:9" ht="12.75" customHeight="1" x14ac:dyDescent="0.25">
      <c r="A79" s="2" t="s">
        <v>281</v>
      </c>
      <c r="B79" s="2" t="s">
        <v>310</v>
      </c>
      <c r="C79" s="2" t="s">
        <v>311</v>
      </c>
      <c r="D79" s="2" t="s">
        <v>24</v>
      </c>
      <c r="E79" s="2" t="s">
        <v>24</v>
      </c>
      <c r="F79" s="2" t="s">
        <v>24</v>
      </c>
      <c r="G79" s="2" t="s">
        <v>24</v>
      </c>
      <c r="H79" s="2" t="s">
        <v>24</v>
      </c>
    </row>
    <row r="80" spans="1:9" ht="12.75" customHeight="1" x14ac:dyDescent="0.25">
      <c r="A80" s="2" t="s">
        <v>281</v>
      </c>
      <c r="B80" s="2" t="s">
        <v>312</v>
      </c>
      <c r="C80" s="2" t="s">
        <v>313</v>
      </c>
      <c r="D80" s="2" t="s">
        <v>24</v>
      </c>
      <c r="E80" s="2" t="s">
        <v>24</v>
      </c>
      <c r="F80" s="2" t="s">
        <v>24</v>
      </c>
      <c r="G80" s="2" t="s">
        <v>24</v>
      </c>
      <c r="H80" s="2" t="s">
        <v>24</v>
      </c>
    </row>
    <row r="81" spans="1:9" ht="12.75" customHeight="1" x14ac:dyDescent="0.25">
      <c r="A81" s="2" t="s">
        <v>281</v>
      </c>
      <c r="B81" s="2" t="s">
        <v>314</v>
      </c>
      <c r="C81" s="2" t="s">
        <v>315</v>
      </c>
      <c r="D81" s="2" t="s">
        <v>43</v>
      </c>
      <c r="E81" s="2" t="s">
        <v>43</v>
      </c>
      <c r="F81" s="2" t="s">
        <v>21</v>
      </c>
      <c r="G81" s="2" t="s">
        <v>21</v>
      </c>
      <c r="H81" s="2" t="s">
        <v>21</v>
      </c>
    </row>
    <row r="82" spans="1:9" ht="12.75" customHeight="1" x14ac:dyDescent="0.25">
      <c r="A82" s="2" t="s">
        <v>281</v>
      </c>
      <c r="B82" s="2" t="s">
        <v>316</v>
      </c>
      <c r="C82" s="2" t="s">
        <v>317</v>
      </c>
      <c r="D82" s="2" t="s">
        <v>24</v>
      </c>
      <c r="E82" s="2" t="s">
        <v>24</v>
      </c>
      <c r="F82" s="2" t="s">
        <v>24</v>
      </c>
      <c r="G82" s="2" t="s">
        <v>24</v>
      </c>
      <c r="H82" s="2" t="s">
        <v>24</v>
      </c>
    </row>
    <row r="83" spans="1:9" ht="12.75" customHeight="1" x14ac:dyDescent="0.25">
      <c r="A83" s="2" t="s">
        <v>281</v>
      </c>
      <c r="B83" s="2" t="s">
        <v>318</v>
      </c>
      <c r="C83" s="2" t="s">
        <v>319</v>
      </c>
      <c r="D83" s="2" t="s">
        <v>24</v>
      </c>
      <c r="E83" s="2" t="s">
        <v>24</v>
      </c>
      <c r="F83" s="2" t="s">
        <v>24</v>
      </c>
      <c r="G83" s="2" t="s">
        <v>24</v>
      </c>
      <c r="H83" s="2" t="s">
        <v>24</v>
      </c>
    </row>
    <row r="84" spans="1:9" ht="12.75" customHeight="1" x14ac:dyDescent="0.25">
      <c r="A84" s="2" t="s">
        <v>281</v>
      </c>
      <c r="B84" s="2" t="s">
        <v>320</v>
      </c>
      <c r="C84" s="2" t="s">
        <v>321</v>
      </c>
      <c r="D84" s="2" t="s">
        <v>21</v>
      </c>
      <c r="E84" s="2" t="s">
        <v>21</v>
      </c>
      <c r="F84" s="2" t="s">
        <v>24</v>
      </c>
      <c r="G84" s="2" t="s">
        <v>24</v>
      </c>
      <c r="H84" s="2" t="s">
        <v>24</v>
      </c>
    </row>
    <row r="85" spans="1:9" ht="12.75" customHeight="1" x14ac:dyDescent="0.25">
      <c r="A85" s="2" t="s">
        <v>281</v>
      </c>
      <c r="B85" s="2" t="s">
        <v>322</v>
      </c>
      <c r="C85" s="2" t="s">
        <v>323</v>
      </c>
      <c r="D85" s="2" t="s">
        <v>24</v>
      </c>
      <c r="E85" s="2" t="s">
        <v>24</v>
      </c>
      <c r="F85" s="2" t="s">
        <v>24</v>
      </c>
      <c r="G85" s="2" t="s">
        <v>24</v>
      </c>
      <c r="H85" s="2" t="s">
        <v>24</v>
      </c>
    </row>
    <row r="86" spans="1:9" ht="12.75" customHeight="1" x14ac:dyDescent="0.25">
      <c r="A86" s="2" t="s">
        <v>281</v>
      </c>
      <c r="B86" s="2" t="s">
        <v>324</v>
      </c>
      <c r="C86" s="2" t="s">
        <v>325</v>
      </c>
      <c r="D86" s="2" t="s">
        <v>24</v>
      </c>
      <c r="E86" s="2" t="s">
        <v>24</v>
      </c>
      <c r="F86" s="2" t="s">
        <v>24</v>
      </c>
      <c r="G86" s="2" t="s">
        <v>24</v>
      </c>
      <c r="H86" s="2" t="s">
        <v>24</v>
      </c>
    </row>
    <row r="87" spans="1:9" ht="12.75" customHeight="1" x14ac:dyDescent="0.25">
      <c r="A87" s="2" t="s">
        <v>281</v>
      </c>
      <c r="B87" s="2" t="s">
        <v>326</v>
      </c>
      <c r="C87" s="2" t="s">
        <v>327</v>
      </c>
      <c r="D87" s="2" t="s">
        <v>24</v>
      </c>
      <c r="E87" s="2" t="s">
        <v>24</v>
      </c>
      <c r="F87" s="2" t="s">
        <v>24</v>
      </c>
      <c r="G87" s="2" t="s">
        <v>24</v>
      </c>
      <c r="H87" s="2" t="s">
        <v>24</v>
      </c>
    </row>
    <row r="88" spans="1:9" ht="12.75" customHeight="1" x14ac:dyDescent="0.25">
      <c r="A88" s="2" t="s">
        <v>281</v>
      </c>
      <c r="B88" s="2" t="s">
        <v>328</v>
      </c>
      <c r="C88" s="2" t="s">
        <v>329</v>
      </c>
      <c r="D88" s="2" t="s">
        <v>24</v>
      </c>
      <c r="E88" s="2" t="s">
        <v>330</v>
      </c>
      <c r="F88" s="2" t="s">
        <v>330</v>
      </c>
      <c r="G88" s="2" t="s">
        <v>330</v>
      </c>
      <c r="H88" s="2" t="s">
        <v>330</v>
      </c>
      <c r="I88" s="2" t="s">
        <v>330</v>
      </c>
    </row>
    <row r="89" spans="1:9" ht="12.75" customHeight="1" x14ac:dyDescent="0.25">
      <c r="A89" s="2" t="s">
        <v>281</v>
      </c>
      <c r="B89" s="2" t="s">
        <v>331</v>
      </c>
      <c r="C89" s="2" t="s">
        <v>332</v>
      </c>
      <c r="D89" s="2" t="s">
        <v>24</v>
      </c>
      <c r="E89" s="2" t="s">
        <v>24</v>
      </c>
      <c r="F89" s="2" t="s">
        <v>24</v>
      </c>
      <c r="G89" s="2" t="s">
        <v>24</v>
      </c>
      <c r="H89" s="2" t="s">
        <v>24</v>
      </c>
    </row>
    <row r="90" spans="1:9" ht="12.75" customHeight="1" x14ac:dyDescent="0.25">
      <c r="A90" s="2" t="s">
        <v>281</v>
      </c>
      <c r="B90" s="2" t="s">
        <v>333</v>
      </c>
      <c r="C90" s="2" t="s">
        <v>334</v>
      </c>
      <c r="D90" s="2" t="s">
        <v>43</v>
      </c>
      <c r="E90" s="2" t="s">
        <v>43</v>
      </c>
      <c r="F90" s="2" t="s">
        <v>24</v>
      </c>
      <c r="G90" s="2" t="s">
        <v>43</v>
      </c>
      <c r="H90" s="2" t="s">
        <v>24</v>
      </c>
      <c r="I90" s="2" t="s">
        <v>24</v>
      </c>
    </row>
    <row r="91" spans="1:9" ht="12.75" customHeight="1" x14ac:dyDescent="0.25">
      <c r="A91" s="2" t="s">
        <v>281</v>
      </c>
      <c r="B91" s="2" t="s">
        <v>335</v>
      </c>
      <c r="C91" s="2" t="s">
        <v>336</v>
      </c>
      <c r="D91" s="2" t="s">
        <v>24</v>
      </c>
      <c r="E91" s="2" t="s">
        <v>24</v>
      </c>
      <c r="F91" s="2" t="s">
        <v>24</v>
      </c>
      <c r="G91" s="2" t="s">
        <v>24</v>
      </c>
      <c r="H91" s="2" t="s">
        <v>24</v>
      </c>
      <c r="I91" s="2" t="s">
        <v>24</v>
      </c>
    </row>
    <row r="92" spans="1:9" ht="12.75" customHeight="1" x14ac:dyDescent="0.25">
      <c r="A92" s="2" t="s">
        <v>281</v>
      </c>
      <c r="B92" s="2" t="s">
        <v>337</v>
      </c>
      <c r="C92" s="2" t="s">
        <v>338</v>
      </c>
      <c r="D92" s="2" t="s">
        <v>21</v>
      </c>
      <c r="E92" s="2" t="s">
        <v>21</v>
      </c>
      <c r="F92" s="2" t="s">
        <v>24</v>
      </c>
      <c r="G92" s="2" t="s">
        <v>24</v>
      </c>
      <c r="H92" s="2" t="s">
        <v>24</v>
      </c>
    </row>
    <row r="93" spans="1:9" ht="12.75" customHeight="1" x14ac:dyDescent="0.25">
      <c r="A93" s="2" t="s">
        <v>281</v>
      </c>
      <c r="B93" s="2" t="s">
        <v>339</v>
      </c>
      <c r="C93" s="2" t="s">
        <v>340</v>
      </c>
      <c r="D93" s="2" t="s">
        <v>24</v>
      </c>
      <c r="E93" s="2" t="s">
        <v>24</v>
      </c>
      <c r="F93" s="2" t="s">
        <v>24</v>
      </c>
      <c r="G93" s="2" t="s">
        <v>24</v>
      </c>
      <c r="H93" s="2" t="s">
        <v>24</v>
      </c>
      <c r="I93" s="2" t="s">
        <v>24</v>
      </c>
    </row>
    <row r="94" spans="1:9" ht="12.75" customHeight="1" x14ac:dyDescent="0.25">
      <c r="A94" s="2" t="s">
        <v>281</v>
      </c>
      <c r="B94" s="2" t="s">
        <v>341</v>
      </c>
      <c r="C94" s="2" t="s">
        <v>342</v>
      </c>
      <c r="D94" s="2" t="s">
        <v>24</v>
      </c>
      <c r="E94" s="2" t="s">
        <v>24</v>
      </c>
      <c r="F94" s="2" t="s">
        <v>24</v>
      </c>
      <c r="G94" s="2" t="s">
        <v>24</v>
      </c>
      <c r="H94" s="2" t="s">
        <v>24</v>
      </c>
      <c r="I94" s="2" t="s">
        <v>24</v>
      </c>
    </row>
    <row r="95" spans="1:9" ht="12.75" customHeight="1" x14ac:dyDescent="0.25">
      <c r="A95" s="2" t="s">
        <v>281</v>
      </c>
      <c r="B95" s="2" t="s">
        <v>343</v>
      </c>
      <c r="C95" s="2" t="s">
        <v>344</v>
      </c>
      <c r="D95" s="2" t="s">
        <v>24</v>
      </c>
      <c r="E95" s="2" t="s">
        <v>24</v>
      </c>
      <c r="F95" s="2" t="s">
        <v>24</v>
      </c>
      <c r="G95" s="2" t="s">
        <v>24</v>
      </c>
      <c r="H95" s="2" t="s">
        <v>24</v>
      </c>
      <c r="I95" s="2" t="s">
        <v>24</v>
      </c>
    </row>
    <row r="96" spans="1:9" ht="12.75" customHeight="1" x14ac:dyDescent="0.25">
      <c r="A96" s="2" t="s">
        <v>281</v>
      </c>
      <c r="B96" s="2" t="s">
        <v>345</v>
      </c>
      <c r="C96" s="2" t="s">
        <v>346</v>
      </c>
      <c r="D96" s="2" t="s">
        <v>24</v>
      </c>
      <c r="E96" s="2" t="s">
        <v>24</v>
      </c>
      <c r="F96" s="2" t="s">
        <v>24</v>
      </c>
      <c r="G96" s="2" t="s">
        <v>24</v>
      </c>
      <c r="H96" s="2" t="s">
        <v>24</v>
      </c>
    </row>
    <row r="97" spans="1:9" ht="12.75" customHeight="1" x14ac:dyDescent="0.25">
      <c r="A97" s="2" t="s">
        <v>281</v>
      </c>
      <c r="B97" s="2" t="s">
        <v>347</v>
      </c>
      <c r="C97" s="2" t="s">
        <v>348</v>
      </c>
      <c r="D97" s="2" t="s">
        <v>24</v>
      </c>
      <c r="E97" s="2" t="s">
        <v>24</v>
      </c>
      <c r="F97" s="2" t="s">
        <v>24</v>
      </c>
      <c r="G97" s="2" t="s">
        <v>24</v>
      </c>
      <c r="H97" s="2" t="s">
        <v>24</v>
      </c>
    </row>
    <row r="98" spans="1:9" ht="12.75" customHeight="1" x14ac:dyDescent="0.25">
      <c r="A98" s="2" t="s">
        <v>281</v>
      </c>
      <c r="B98" s="2" t="s">
        <v>349</v>
      </c>
      <c r="C98" s="2" t="s">
        <v>350</v>
      </c>
      <c r="D98" s="2" t="s">
        <v>24</v>
      </c>
      <c r="E98" s="2" t="s">
        <v>43</v>
      </c>
      <c r="F98" s="2" t="s">
        <v>24</v>
      </c>
      <c r="G98" s="2" t="s">
        <v>24</v>
      </c>
      <c r="H98" s="2" t="s">
        <v>24</v>
      </c>
      <c r="I98" s="2" t="s">
        <v>24</v>
      </c>
    </row>
    <row r="99" spans="1:9" ht="12.75" customHeight="1" x14ac:dyDescent="0.25">
      <c r="A99" s="2" t="s">
        <v>281</v>
      </c>
      <c r="B99" s="2" t="s">
        <v>351</v>
      </c>
      <c r="C99" s="2" t="s">
        <v>352</v>
      </c>
      <c r="D99" s="2" t="s">
        <v>24</v>
      </c>
      <c r="E99" s="2" t="s">
        <v>24</v>
      </c>
      <c r="F99" s="2" t="s">
        <v>24</v>
      </c>
      <c r="G99" s="2" t="s">
        <v>24</v>
      </c>
      <c r="H99" s="2" t="s">
        <v>24</v>
      </c>
      <c r="I99" s="2" t="s">
        <v>24</v>
      </c>
    </row>
    <row r="100" spans="1:9" ht="12.75" customHeight="1" x14ac:dyDescent="0.25">
      <c r="A100" s="2" t="s">
        <v>281</v>
      </c>
      <c r="B100" s="2" t="s">
        <v>353</v>
      </c>
      <c r="C100" s="2" t="s">
        <v>354</v>
      </c>
      <c r="D100" s="2" t="s">
        <v>24</v>
      </c>
      <c r="E100" s="2" t="s">
        <v>24</v>
      </c>
      <c r="F100" s="2" t="s">
        <v>24</v>
      </c>
      <c r="G100" s="2" t="s">
        <v>24</v>
      </c>
      <c r="H100" s="2" t="s">
        <v>24</v>
      </c>
      <c r="I100" s="2" t="s">
        <v>24</v>
      </c>
    </row>
    <row r="101" spans="1:9" ht="12.75" customHeight="1" x14ac:dyDescent="0.25">
      <c r="A101" s="2" t="s">
        <v>281</v>
      </c>
      <c r="B101" s="2" t="s">
        <v>355</v>
      </c>
      <c r="C101" s="2" t="s">
        <v>356</v>
      </c>
    </row>
    <row r="102" spans="1:9" ht="12.75" customHeight="1" x14ac:dyDescent="0.25">
      <c r="A102" s="2" t="s">
        <v>281</v>
      </c>
      <c r="B102" s="2" t="s">
        <v>357</v>
      </c>
      <c r="C102" s="2" t="s">
        <v>358</v>
      </c>
    </row>
    <row r="103" spans="1:9" ht="12.75" customHeight="1" x14ac:dyDescent="0.25">
      <c r="A103" s="2" t="s">
        <v>281</v>
      </c>
      <c r="B103" s="2" t="s">
        <v>359</v>
      </c>
      <c r="C103" s="2" t="s">
        <v>360</v>
      </c>
      <c r="D103" s="2" t="s">
        <v>24</v>
      </c>
      <c r="E103" s="2" t="s">
        <v>24</v>
      </c>
      <c r="F103" s="2" t="s">
        <v>24</v>
      </c>
      <c r="G103" s="2" t="s">
        <v>24</v>
      </c>
      <c r="H103" s="2" t="s">
        <v>24</v>
      </c>
      <c r="I103" s="2" t="s">
        <v>24</v>
      </c>
    </row>
    <row r="104" spans="1:9" ht="12.75" customHeight="1" x14ac:dyDescent="0.25">
      <c r="A104" s="2" t="s">
        <v>281</v>
      </c>
      <c r="B104" s="2" t="s">
        <v>361</v>
      </c>
      <c r="C104" s="2" t="s">
        <v>362</v>
      </c>
      <c r="D104" s="2" t="s">
        <v>24</v>
      </c>
      <c r="E104" s="2" t="s">
        <v>24</v>
      </c>
      <c r="F104" s="2" t="s">
        <v>24</v>
      </c>
      <c r="G104" s="2" t="s">
        <v>24</v>
      </c>
      <c r="H104" s="2" t="s">
        <v>24</v>
      </c>
      <c r="I104" s="2" t="s">
        <v>24</v>
      </c>
    </row>
    <row r="105" spans="1:9" ht="12.75" customHeight="1" x14ac:dyDescent="0.25">
      <c r="A105" s="2" t="s">
        <v>281</v>
      </c>
      <c r="B105" s="2" t="s">
        <v>363</v>
      </c>
      <c r="C105" s="2" t="s">
        <v>364</v>
      </c>
      <c r="D105" s="2" t="s">
        <v>24</v>
      </c>
      <c r="E105" s="2" t="s">
        <v>24</v>
      </c>
      <c r="F105" s="2" t="s">
        <v>24</v>
      </c>
      <c r="G105" s="2" t="s">
        <v>24</v>
      </c>
      <c r="H105" s="2" t="s">
        <v>24</v>
      </c>
      <c r="I105" s="2" t="s">
        <v>24</v>
      </c>
    </row>
    <row r="106" spans="1:9" ht="12.75" customHeight="1" x14ac:dyDescent="0.25">
      <c r="A106" s="2" t="s">
        <v>281</v>
      </c>
      <c r="B106" s="2" t="s">
        <v>365</v>
      </c>
      <c r="C106" s="2" t="s">
        <v>366</v>
      </c>
      <c r="D106" s="2" t="s">
        <v>24</v>
      </c>
      <c r="E106" s="2" t="s">
        <v>24</v>
      </c>
      <c r="F106" s="2" t="s">
        <v>24</v>
      </c>
      <c r="G106" s="2" t="s">
        <v>24</v>
      </c>
      <c r="H106" s="2" t="s">
        <v>24</v>
      </c>
      <c r="I106" s="2" t="s">
        <v>24</v>
      </c>
    </row>
    <row r="107" spans="1:9" ht="12.75" customHeight="1" x14ac:dyDescent="0.25">
      <c r="A107" s="2" t="s">
        <v>281</v>
      </c>
      <c r="B107" s="2" t="s">
        <v>367</v>
      </c>
      <c r="C107" s="2" t="s">
        <v>368</v>
      </c>
      <c r="D107" s="2" t="s">
        <v>24</v>
      </c>
      <c r="E107" s="2" t="s">
        <v>24</v>
      </c>
      <c r="F107" s="2" t="s">
        <v>24</v>
      </c>
      <c r="G107" s="2" t="s">
        <v>24</v>
      </c>
      <c r="H107" s="2" t="s">
        <v>24</v>
      </c>
    </row>
    <row r="108" spans="1:9" ht="12.75" customHeight="1" x14ac:dyDescent="0.25">
      <c r="A108" s="2" t="s">
        <v>369</v>
      </c>
      <c r="B108" s="2" t="s">
        <v>370</v>
      </c>
      <c r="C108" s="2" t="s">
        <v>371</v>
      </c>
      <c r="D108" s="2" t="s">
        <v>24</v>
      </c>
      <c r="E108" s="2" t="s">
        <v>24</v>
      </c>
      <c r="F108" s="2" t="s">
        <v>24</v>
      </c>
      <c r="G108" s="2" t="s">
        <v>24</v>
      </c>
      <c r="H108" s="2" t="s">
        <v>24</v>
      </c>
    </row>
    <row r="109" spans="1:9" ht="12.75" customHeight="1" x14ac:dyDescent="0.25">
      <c r="A109" s="2" t="s">
        <v>369</v>
      </c>
      <c r="B109" s="2" t="s">
        <v>372</v>
      </c>
      <c r="C109" s="2" t="s">
        <v>373</v>
      </c>
      <c r="D109" s="2" t="s">
        <v>24</v>
      </c>
      <c r="E109" s="2" t="s">
        <v>24</v>
      </c>
      <c r="F109" s="2" t="s">
        <v>24</v>
      </c>
      <c r="G109" s="2" t="s">
        <v>24</v>
      </c>
      <c r="H109" s="2" t="s">
        <v>24</v>
      </c>
      <c r="I109" s="2" t="s">
        <v>24</v>
      </c>
    </row>
    <row r="110" spans="1:9" ht="12.75" customHeight="1" x14ac:dyDescent="0.25">
      <c r="A110" s="2" t="s">
        <v>369</v>
      </c>
      <c r="B110" s="2" t="s">
        <v>374</v>
      </c>
      <c r="C110" s="2" t="s">
        <v>375</v>
      </c>
      <c r="D110" s="2" t="s">
        <v>24</v>
      </c>
      <c r="E110" s="2" t="s">
        <v>21</v>
      </c>
      <c r="F110" s="2" t="s">
        <v>21</v>
      </c>
      <c r="G110" s="2" t="s">
        <v>21</v>
      </c>
      <c r="H110" s="2" t="s">
        <v>21</v>
      </c>
    </row>
    <row r="111" spans="1:9" ht="12.75" customHeight="1" x14ac:dyDescent="0.25">
      <c r="A111" s="2" t="s">
        <v>369</v>
      </c>
      <c r="B111" s="2" t="s">
        <v>376</v>
      </c>
      <c r="C111" s="2" t="s">
        <v>377</v>
      </c>
      <c r="D111" s="2" t="s">
        <v>24</v>
      </c>
      <c r="E111" s="2" t="s">
        <v>24</v>
      </c>
      <c r="F111" s="2" t="s">
        <v>24</v>
      </c>
      <c r="G111" s="2" t="s">
        <v>24</v>
      </c>
      <c r="H111" s="2" t="s">
        <v>24</v>
      </c>
      <c r="I111" s="2" t="s">
        <v>24</v>
      </c>
    </row>
    <row r="112" spans="1:9" ht="12.75" customHeight="1" x14ac:dyDescent="0.25">
      <c r="A112" s="2" t="s">
        <v>369</v>
      </c>
      <c r="B112" s="2" t="s">
        <v>378</v>
      </c>
      <c r="C112" s="2" t="s">
        <v>379</v>
      </c>
      <c r="D112" s="2" t="s">
        <v>43</v>
      </c>
      <c r="E112" s="2" t="s">
        <v>43</v>
      </c>
      <c r="F112" s="2" t="s">
        <v>43</v>
      </c>
      <c r="G112" s="2" t="s">
        <v>24</v>
      </c>
      <c r="H112" s="2" t="s">
        <v>43</v>
      </c>
      <c r="I112" s="2" t="s">
        <v>43</v>
      </c>
    </row>
    <row r="113" spans="1:9" ht="12.75" customHeight="1" x14ac:dyDescent="0.25">
      <c r="A113" s="2" t="s">
        <v>380</v>
      </c>
      <c r="B113" s="2" t="s">
        <v>381</v>
      </c>
      <c r="C113" s="2" t="s">
        <v>382</v>
      </c>
      <c r="D113" s="2" t="s">
        <v>24</v>
      </c>
      <c r="E113" s="2" t="s">
        <v>24</v>
      </c>
      <c r="F113" s="2" t="s">
        <v>24</v>
      </c>
      <c r="G113" s="2" t="s">
        <v>24</v>
      </c>
      <c r="H113" s="2" t="s">
        <v>24</v>
      </c>
      <c r="I113" s="2" t="s">
        <v>24</v>
      </c>
    </row>
    <row r="114" spans="1:9" ht="12.75" customHeight="1" x14ac:dyDescent="0.25">
      <c r="A114" s="2" t="s">
        <v>380</v>
      </c>
      <c r="B114" s="2" t="s">
        <v>383</v>
      </c>
      <c r="C114" s="2" t="s">
        <v>384</v>
      </c>
      <c r="D114" s="2" t="s">
        <v>24</v>
      </c>
      <c r="E114" s="2" t="s">
        <v>43</v>
      </c>
      <c r="F114" s="2" t="s">
        <v>24</v>
      </c>
      <c r="G114" s="2" t="s">
        <v>24</v>
      </c>
      <c r="H114" s="2" t="s">
        <v>24</v>
      </c>
      <c r="I114" s="2" t="s">
        <v>24</v>
      </c>
    </row>
    <row r="115" spans="1:9" ht="12.75" customHeight="1" x14ac:dyDescent="0.25">
      <c r="A115" s="2" t="s">
        <v>380</v>
      </c>
      <c r="B115" s="2" t="s">
        <v>385</v>
      </c>
      <c r="C115" s="2" t="s">
        <v>386</v>
      </c>
      <c r="D115" s="2" t="s">
        <v>24</v>
      </c>
      <c r="E115" s="2" t="s">
        <v>43</v>
      </c>
      <c r="F115" s="2" t="s">
        <v>43</v>
      </c>
      <c r="G115" s="2" t="s">
        <v>43</v>
      </c>
      <c r="H115" s="2" t="s">
        <v>43</v>
      </c>
      <c r="I115" s="2" t="s">
        <v>43</v>
      </c>
    </row>
    <row r="116" spans="1:9" ht="12.75" customHeight="1" x14ac:dyDescent="0.25">
      <c r="A116" s="2" t="s">
        <v>380</v>
      </c>
      <c r="B116" s="2" t="s">
        <v>387</v>
      </c>
      <c r="C116" s="2" t="s">
        <v>388</v>
      </c>
      <c r="D116" s="2" t="s">
        <v>43</v>
      </c>
      <c r="E116" s="2" t="s">
        <v>43</v>
      </c>
      <c r="F116" s="2" t="s">
        <v>43</v>
      </c>
      <c r="G116" s="2" t="s">
        <v>43</v>
      </c>
      <c r="H116" s="2" t="s">
        <v>43</v>
      </c>
      <c r="I116" s="2" t="s">
        <v>43</v>
      </c>
    </row>
    <row r="117" spans="1:9" ht="12.75" customHeight="1" x14ac:dyDescent="0.25">
      <c r="A117" s="2" t="s">
        <v>380</v>
      </c>
      <c r="B117" s="2" t="s">
        <v>389</v>
      </c>
      <c r="C117" s="2" t="s">
        <v>390</v>
      </c>
      <c r="D117" s="2" t="s">
        <v>24</v>
      </c>
      <c r="E117" s="2" t="s">
        <v>43</v>
      </c>
      <c r="F117" s="2" t="s">
        <v>43</v>
      </c>
      <c r="G117" s="2" t="s">
        <v>43</v>
      </c>
      <c r="H117" s="2" t="s">
        <v>43</v>
      </c>
      <c r="I117" s="2" t="s">
        <v>43</v>
      </c>
    </row>
    <row r="118" spans="1:9" ht="12.75" customHeight="1" x14ac:dyDescent="0.25">
      <c r="A118" s="2" t="s">
        <v>380</v>
      </c>
      <c r="B118" s="2" t="s">
        <v>391</v>
      </c>
      <c r="C118" s="2" t="s">
        <v>392</v>
      </c>
      <c r="D118" s="2" t="s">
        <v>43</v>
      </c>
      <c r="E118" s="2" t="s">
        <v>43</v>
      </c>
      <c r="F118" s="2" t="s">
        <v>43</v>
      </c>
      <c r="G118" s="2" t="s">
        <v>43</v>
      </c>
      <c r="H118" s="2" t="s">
        <v>43</v>
      </c>
      <c r="I118" s="2" t="s">
        <v>43</v>
      </c>
    </row>
    <row r="119" spans="1:9" ht="12.75" customHeight="1" x14ac:dyDescent="0.25">
      <c r="A119" s="2" t="s">
        <v>380</v>
      </c>
      <c r="B119" s="2" t="s">
        <v>393</v>
      </c>
      <c r="C119" s="2" t="s">
        <v>394</v>
      </c>
      <c r="D119" s="2" t="s">
        <v>43</v>
      </c>
      <c r="E119" s="2" t="s">
        <v>43</v>
      </c>
      <c r="F119" s="2" t="s">
        <v>43</v>
      </c>
      <c r="G119" s="2" t="s">
        <v>43</v>
      </c>
      <c r="H119" s="2" t="s">
        <v>43</v>
      </c>
      <c r="I119" s="2" t="s">
        <v>43</v>
      </c>
    </row>
    <row r="120" spans="1:9" ht="12.75" customHeight="1" x14ac:dyDescent="0.25">
      <c r="A120" s="2" t="s">
        <v>380</v>
      </c>
      <c r="B120" s="2" t="s">
        <v>395</v>
      </c>
      <c r="C120" s="2" t="s">
        <v>396</v>
      </c>
      <c r="D120" s="2" t="s">
        <v>24</v>
      </c>
      <c r="E120" s="2" t="s">
        <v>24</v>
      </c>
      <c r="F120" s="2" t="s">
        <v>24</v>
      </c>
      <c r="G120" s="2" t="s">
        <v>24</v>
      </c>
      <c r="H120" s="2" t="s">
        <v>24</v>
      </c>
      <c r="I120" s="2" t="s">
        <v>24</v>
      </c>
    </row>
    <row r="121" spans="1:9" ht="12.75" customHeight="1" x14ac:dyDescent="0.25">
      <c r="A121" s="2" t="s">
        <v>380</v>
      </c>
      <c r="B121" s="2" t="s">
        <v>397</v>
      </c>
      <c r="C121" s="2" t="s">
        <v>398</v>
      </c>
      <c r="D121" s="2" t="s">
        <v>24</v>
      </c>
      <c r="E121" s="2" t="s">
        <v>24</v>
      </c>
      <c r="F121" s="2" t="s">
        <v>43</v>
      </c>
      <c r="G121" s="2" t="s">
        <v>43</v>
      </c>
      <c r="H121" s="2" t="s">
        <v>24</v>
      </c>
      <c r="I121" s="2" t="s">
        <v>24</v>
      </c>
    </row>
    <row r="122" spans="1:9" ht="12.75" customHeight="1" x14ac:dyDescent="0.25">
      <c r="A122" s="2" t="s">
        <v>380</v>
      </c>
      <c r="B122" s="2" t="s">
        <v>399</v>
      </c>
      <c r="C122" s="2" t="s">
        <v>400</v>
      </c>
      <c r="D122" s="2" t="s">
        <v>43</v>
      </c>
      <c r="E122" s="2" t="s">
        <v>43</v>
      </c>
      <c r="F122" s="2" t="s">
        <v>43</v>
      </c>
      <c r="G122" s="2" t="s">
        <v>43</v>
      </c>
      <c r="H122" s="2" t="s">
        <v>43</v>
      </c>
      <c r="I122" s="2" t="s">
        <v>43</v>
      </c>
    </row>
    <row r="123" spans="1:9" ht="12.75" customHeight="1" x14ac:dyDescent="0.25">
      <c r="A123" s="2" t="s">
        <v>380</v>
      </c>
      <c r="B123" s="2" t="s">
        <v>401</v>
      </c>
      <c r="C123" s="2" t="s">
        <v>402</v>
      </c>
      <c r="D123" s="2" t="s">
        <v>43</v>
      </c>
      <c r="E123" s="2" t="s">
        <v>24</v>
      </c>
      <c r="F123" s="2" t="s">
        <v>43</v>
      </c>
      <c r="G123" s="2" t="s">
        <v>43</v>
      </c>
      <c r="H123" s="2" t="s">
        <v>43</v>
      </c>
    </row>
    <row r="124" spans="1:9" ht="12.75" customHeight="1" x14ac:dyDescent="0.25">
      <c r="A124" s="2" t="s">
        <v>380</v>
      </c>
      <c r="B124" s="2" t="s">
        <v>403</v>
      </c>
      <c r="C124" s="2" t="s">
        <v>404</v>
      </c>
      <c r="D124" s="2" t="s">
        <v>24</v>
      </c>
      <c r="E124" s="2" t="s">
        <v>24</v>
      </c>
      <c r="F124" s="2" t="s">
        <v>24</v>
      </c>
      <c r="G124" s="2" t="s">
        <v>24</v>
      </c>
      <c r="H124" s="2" t="s">
        <v>24</v>
      </c>
      <c r="I124" s="2" t="s">
        <v>24</v>
      </c>
    </row>
    <row r="125" spans="1:9" ht="12.75" customHeight="1" x14ac:dyDescent="0.25">
      <c r="A125" s="2" t="s">
        <v>380</v>
      </c>
      <c r="B125" s="2" t="s">
        <v>405</v>
      </c>
      <c r="C125" s="2" t="s">
        <v>406</v>
      </c>
      <c r="D125" s="2" t="s">
        <v>43</v>
      </c>
      <c r="E125" s="2" t="s">
        <v>43</v>
      </c>
      <c r="F125" s="2" t="s">
        <v>43</v>
      </c>
      <c r="G125" s="2" t="s">
        <v>43</v>
      </c>
      <c r="H125" s="2" t="s">
        <v>43</v>
      </c>
      <c r="I125" s="2" t="s">
        <v>43</v>
      </c>
    </row>
    <row r="126" spans="1:9" ht="12.75" customHeight="1" x14ac:dyDescent="0.25">
      <c r="A126" s="2" t="s">
        <v>380</v>
      </c>
      <c r="B126" s="2" t="s">
        <v>407</v>
      </c>
      <c r="C126" s="2" t="s">
        <v>408</v>
      </c>
      <c r="D126" s="2" t="s">
        <v>43</v>
      </c>
      <c r="E126" s="2" t="s">
        <v>24</v>
      </c>
      <c r="F126" s="2" t="s">
        <v>24</v>
      </c>
      <c r="G126" s="2" t="s">
        <v>21</v>
      </c>
      <c r="H126" s="2" t="s">
        <v>21</v>
      </c>
      <c r="I126" s="2" t="s">
        <v>21</v>
      </c>
    </row>
    <row r="127" spans="1:9" ht="12.75" customHeight="1" x14ac:dyDescent="0.25">
      <c r="A127" s="2" t="s">
        <v>380</v>
      </c>
      <c r="B127" s="2" t="s">
        <v>409</v>
      </c>
      <c r="C127" s="2" t="s">
        <v>410</v>
      </c>
      <c r="D127" s="2" t="s">
        <v>43</v>
      </c>
      <c r="E127" s="2" t="s">
        <v>43</v>
      </c>
      <c r="F127" s="2" t="s">
        <v>43</v>
      </c>
      <c r="G127" s="2" t="s">
        <v>43</v>
      </c>
      <c r="H127" s="2" t="s">
        <v>24</v>
      </c>
      <c r="I127" s="2" t="s">
        <v>43</v>
      </c>
    </row>
    <row r="128" spans="1:9" ht="12.75" customHeight="1" x14ac:dyDescent="0.25">
      <c r="A128" s="2" t="s">
        <v>411</v>
      </c>
      <c r="B128" s="2" t="s">
        <v>412</v>
      </c>
      <c r="C128" s="2" t="s">
        <v>413</v>
      </c>
      <c r="D128" s="2" t="s">
        <v>24</v>
      </c>
      <c r="E128" s="2" t="s">
        <v>24</v>
      </c>
      <c r="F128" s="2" t="s">
        <v>24</v>
      </c>
      <c r="G128" s="2" t="s">
        <v>24</v>
      </c>
      <c r="H128" s="2" t="s">
        <v>24</v>
      </c>
      <c r="I128" s="2" t="s">
        <v>24</v>
      </c>
    </row>
    <row r="129" spans="1:9" ht="12.75" customHeight="1" x14ac:dyDescent="0.25">
      <c r="A129" s="2" t="s">
        <v>411</v>
      </c>
      <c r="B129" s="2" t="s">
        <v>414</v>
      </c>
      <c r="C129" s="2" t="s">
        <v>415</v>
      </c>
      <c r="D129" s="2" t="s">
        <v>24</v>
      </c>
      <c r="E129" s="2" t="s">
        <v>24</v>
      </c>
      <c r="F129" s="2" t="s">
        <v>24</v>
      </c>
      <c r="G129" s="2" t="s">
        <v>24</v>
      </c>
      <c r="H129" s="2" t="s">
        <v>24</v>
      </c>
    </row>
    <row r="130" spans="1:9" ht="12.75" customHeight="1" x14ac:dyDescent="0.25">
      <c r="A130" s="2" t="s">
        <v>411</v>
      </c>
      <c r="B130" s="2" t="s">
        <v>416</v>
      </c>
      <c r="C130" s="2" t="s">
        <v>417</v>
      </c>
      <c r="D130" s="2" t="s">
        <v>21</v>
      </c>
      <c r="E130" s="2" t="s">
        <v>24</v>
      </c>
      <c r="F130" s="2" t="s">
        <v>21</v>
      </c>
      <c r="G130" s="2" t="s">
        <v>21</v>
      </c>
      <c r="H130" s="2" t="s">
        <v>21</v>
      </c>
      <c r="I130" s="2" t="s">
        <v>21</v>
      </c>
    </row>
    <row r="131" spans="1:9" ht="12.75" customHeight="1" x14ac:dyDescent="0.25">
      <c r="A131" s="2" t="s">
        <v>411</v>
      </c>
      <c r="B131" s="2" t="s">
        <v>418</v>
      </c>
      <c r="C131" s="2" t="s">
        <v>419</v>
      </c>
      <c r="D131" s="2" t="s">
        <v>24</v>
      </c>
      <c r="E131" s="2" t="s">
        <v>330</v>
      </c>
      <c r="F131" s="2" t="s">
        <v>24</v>
      </c>
      <c r="G131" s="2" t="s">
        <v>24</v>
      </c>
      <c r="H131" s="2" t="s">
        <v>24</v>
      </c>
      <c r="I131" s="2" t="s">
        <v>24</v>
      </c>
    </row>
    <row r="132" spans="1:9" ht="12.75" customHeight="1" x14ac:dyDescent="0.25">
      <c r="A132" s="2" t="s">
        <v>411</v>
      </c>
      <c r="B132" s="2" t="s">
        <v>420</v>
      </c>
      <c r="C132" s="2" t="s">
        <v>421</v>
      </c>
      <c r="D132" s="2" t="s">
        <v>24</v>
      </c>
      <c r="E132" s="2" t="s">
        <v>24</v>
      </c>
      <c r="F132" s="2" t="s">
        <v>24</v>
      </c>
      <c r="G132" s="2" t="s">
        <v>24</v>
      </c>
      <c r="H132" s="2" t="s">
        <v>24</v>
      </c>
    </row>
    <row r="133" spans="1:9" ht="12.75" customHeight="1" x14ac:dyDescent="0.25">
      <c r="A133" s="2" t="s">
        <v>411</v>
      </c>
      <c r="B133" s="2" t="s">
        <v>422</v>
      </c>
      <c r="C133" s="2" t="s">
        <v>423</v>
      </c>
      <c r="D133" s="2" t="s">
        <v>24</v>
      </c>
      <c r="E133" s="2" t="s">
        <v>24</v>
      </c>
      <c r="F133" s="2" t="s">
        <v>24</v>
      </c>
      <c r="G133" s="2" t="s">
        <v>24</v>
      </c>
      <c r="H133" s="2" t="s">
        <v>24</v>
      </c>
    </row>
    <row r="134" spans="1:9" ht="12.75" customHeight="1" x14ac:dyDescent="0.25"/>
    <row r="135" spans="1:9" ht="12.75" customHeight="1" x14ac:dyDescent="0.25"/>
    <row r="136" spans="1:9" ht="12.75" customHeight="1" x14ac:dyDescent="0.25"/>
    <row r="137" spans="1:9" ht="12.75" customHeight="1" x14ac:dyDescent="0.25"/>
    <row r="138" spans="1:9" ht="12.75" customHeight="1" x14ac:dyDescent="0.25"/>
    <row r="139" spans="1:9" ht="12.75" customHeight="1" x14ac:dyDescent="0.25"/>
    <row r="140" spans="1:9" ht="12.75" customHeight="1" x14ac:dyDescent="0.25"/>
    <row r="141" spans="1:9" ht="12.75" customHeight="1" x14ac:dyDescent="0.25"/>
    <row r="142" spans="1:9" ht="12.75" customHeight="1" x14ac:dyDescent="0.25"/>
    <row r="143" spans="1:9" ht="12.75" customHeight="1" x14ac:dyDescent="0.25"/>
    <row r="144" spans="1:9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I133" xr:uid="{00000000-0009-0000-0000-000004000000}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5E0B3"/>
  </sheetPr>
  <dimension ref="A1:C1000"/>
  <sheetViews>
    <sheetView workbookViewId="0"/>
  </sheetViews>
  <sheetFormatPr defaultColWidth="12.5546875" defaultRowHeight="15" customHeight="1" x14ac:dyDescent="0.25"/>
  <cols>
    <col min="1" max="1" width="18.109375" customWidth="1"/>
    <col min="2" max="2" width="20.5546875" customWidth="1"/>
    <col min="3" max="26" width="8.5546875" customWidth="1"/>
  </cols>
  <sheetData>
    <row r="1" spans="1:3" ht="12.75" customHeight="1" x14ac:dyDescent="0.25">
      <c r="A1" s="3" t="s">
        <v>11</v>
      </c>
      <c r="B1" s="3" t="s">
        <v>143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5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149</v>
      </c>
      <c r="B4" s="2" t="s">
        <v>43</v>
      </c>
      <c r="C4" s="2">
        <v>1</v>
      </c>
    </row>
    <row r="5" spans="1:3" ht="12.75" customHeight="1" x14ac:dyDescent="0.25">
      <c r="A5" s="2" t="s">
        <v>149</v>
      </c>
      <c r="B5" s="2" t="s">
        <v>21</v>
      </c>
      <c r="C5" s="2">
        <v>2</v>
      </c>
    </row>
    <row r="6" spans="1:3" ht="12.75" customHeight="1" x14ac:dyDescent="0.25">
      <c r="A6" s="2" t="s">
        <v>170</v>
      </c>
      <c r="B6" s="2" t="s">
        <v>21</v>
      </c>
      <c r="C6" s="2">
        <v>1</v>
      </c>
    </row>
    <row r="7" spans="1:3" ht="12.75" customHeight="1" x14ac:dyDescent="0.25">
      <c r="A7" s="2" t="s">
        <v>170</v>
      </c>
      <c r="B7" s="2" t="s">
        <v>24</v>
      </c>
      <c r="C7" s="2">
        <v>2</v>
      </c>
    </row>
    <row r="8" spans="1:3" ht="12.75" customHeight="1" x14ac:dyDescent="0.25">
      <c r="A8" s="2" t="s">
        <v>177</v>
      </c>
      <c r="B8" s="2" t="s">
        <v>24</v>
      </c>
      <c r="C8" s="2">
        <v>23</v>
      </c>
    </row>
    <row r="9" spans="1:3" ht="12.75" customHeight="1" x14ac:dyDescent="0.25">
      <c r="A9" s="2" t="s">
        <v>177</v>
      </c>
      <c r="B9" s="2" t="s">
        <v>21</v>
      </c>
      <c r="C9" s="2">
        <v>11</v>
      </c>
    </row>
    <row r="10" spans="1:3" ht="12.75" customHeight="1" x14ac:dyDescent="0.25">
      <c r="A10" s="2" t="s">
        <v>177</v>
      </c>
      <c r="C10" s="2">
        <v>2</v>
      </c>
    </row>
    <row r="11" spans="1:3" ht="12.75" customHeight="1" x14ac:dyDescent="0.25">
      <c r="A11" s="2" t="s">
        <v>177</v>
      </c>
      <c r="B11" s="2" t="s">
        <v>43</v>
      </c>
      <c r="C11" s="2">
        <v>2</v>
      </c>
    </row>
    <row r="12" spans="1:3" ht="12.75" customHeight="1" x14ac:dyDescent="0.25">
      <c r="A12" s="2" t="s">
        <v>254</v>
      </c>
      <c r="B12" s="2" t="s">
        <v>43</v>
      </c>
      <c r="C12" s="2">
        <v>1</v>
      </c>
    </row>
    <row r="13" spans="1:3" ht="12.75" customHeight="1" x14ac:dyDescent="0.25">
      <c r="A13" s="2" t="s">
        <v>254</v>
      </c>
      <c r="B13" s="2" t="s">
        <v>24</v>
      </c>
      <c r="C13" s="2">
        <v>1</v>
      </c>
    </row>
    <row r="14" spans="1:3" ht="12.75" customHeight="1" x14ac:dyDescent="0.25">
      <c r="A14" s="2" t="s">
        <v>254</v>
      </c>
      <c r="B14" s="2" t="s">
        <v>21</v>
      </c>
      <c r="C14" s="2">
        <v>1</v>
      </c>
    </row>
    <row r="15" spans="1:3" ht="12.75" customHeight="1" x14ac:dyDescent="0.25">
      <c r="A15" s="2" t="s">
        <v>261</v>
      </c>
      <c r="B15" s="2" t="s">
        <v>24</v>
      </c>
      <c r="C15" s="2">
        <v>2</v>
      </c>
    </row>
    <row r="16" spans="1:3" ht="12.75" customHeight="1" x14ac:dyDescent="0.25">
      <c r="A16" s="2" t="s">
        <v>261</v>
      </c>
      <c r="B16" s="2" t="s">
        <v>21</v>
      </c>
      <c r="C16" s="2">
        <v>2</v>
      </c>
    </row>
    <row r="17" spans="1:3" ht="12.75" customHeight="1" x14ac:dyDescent="0.25">
      <c r="A17" s="2" t="s">
        <v>270</v>
      </c>
      <c r="B17" s="2" t="s">
        <v>24</v>
      </c>
      <c r="C17" s="2">
        <v>3</v>
      </c>
    </row>
    <row r="18" spans="1:3" ht="12.75" customHeight="1" x14ac:dyDescent="0.25">
      <c r="A18" s="2" t="s">
        <v>270</v>
      </c>
      <c r="B18" s="2" t="s">
        <v>21</v>
      </c>
      <c r="C18" s="2">
        <v>2</v>
      </c>
    </row>
    <row r="19" spans="1:3" ht="12.75" customHeight="1" x14ac:dyDescent="0.25">
      <c r="A19" s="2" t="s">
        <v>281</v>
      </c>
      <c r="B19" s="2" t="s">
        <v>21</v>
      </c>
      <c r="C19" s="2">
        <v>4</v>
      </c>
    </row>
    <row r="20" spans="1:3" ht="12.75" customHeight="1" x14ac:dyDescent="0.25">
      <c r="A20" s="2" t="s">
        <v>281</v>
      </c>
      <c r="B20" s="2" t="s">
        <v>24</v>
      </c>
      <c r="C20" s="2">
        <v>34</v>
      </c>
    </row>
    <row r="21" spans="1:3" ht="12.75" customHeight="1" x14ac:dyDescent="0.25">
      <c r="A21" s="2" t="s">
        <v>281</v>
      </c>
      <c r="C21" s="2">
        <v>3</v>
      </c>
    </row>
    <row r="22" spans="1:3" ht="12.75" customHeight="1" x14ac:dyDescent="0.25">
      <c r="A22" s="2" t="s">
        <v>281</v>
      </c>
      <c r="B22" s="2" t="s">
        <v>43</v>
      </c>
      <c r="C22" s="2">
        <v>2</v>
      </c>
    </row>
    <row r="23" spans="1:3" ht="12.75" customHeight="1" x14ac:dyDescent="0.25">
      <c r="A23" s="2" t="s">
        <v>369</v>
      </c>
      <c r="B23" s="2" t="s">
        <v>24</v>
      </c>
      <c r="C23" s="2">
        <v>4</v>
      </c>
    </row>
    <row r="24" spans="1:3" ht="12.75" customHeight="1" x14ac:dyDescent="0.25">
      <c r="A24" s="2" t="s">
        <v>369</v>
      </c>
      <c r="B24" s="2" t="s">
        <v>43</v>
      </c>
      <c r="C24" s="2">
        <v>1</v>
      </c>
    </row>
    <row r="25" spans="1:3" ht="12.75" customHeight="1" x14ac:dyDescent="0.25">
      <c r="A25" s="2" t="s">
        <v>380</v>
      </c>
      <c r="B25" s="2" t="s">
        <v>24</v>
      </c>
      <c r="C25" s="2">
        <v>7</v>
      </c>
    </row>
    <row r="26" spans="1:3" ht="12.75" customHeight="1" x14ac:dyDescent="0.25">
      <c r="A26" s="2" t="s">
        <v>380</v>
      </c>
      <c r="B26" s="2" t="s">
        <v>43</v>
      </c>
      <c r="C26" s="2">
        <v>8</v>
      </c>
    </row>
    <row r="27" spans="1:3" ht="12.75" customHeight="1" x14ac:dyDescent="0.25">
      <c r="A27" s="2" t="s">
        <v>411</v>
      </c>
      <c r="B27" s="2" t="s">
        <v>24</v>
      </c>
      <c r="C27" s="2">
        <v>5</v>
      </c>
    </row>
    <row r="28" spans="1:3" ht="12.75" customHeight="1" x14ac:dyDescent="0.25">
      <c r="A28" s="2" t="s">
        <v>411</v>
      </c>
      <c r="B28" s="2" t="s">
        <v>21</v>
      </c>
      <c r="C28" s="2">
        <v>1</v>
      </c>
    </row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28" xr:uid="{00000000-0009-0000-0000-000005000000}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5E0B3"/>
  </sheetPr>
  <dimension ref="A1:C1000"/>
  <sheetViews>
    <sheetView workbookViewId="0"/>
  </sheetViews>
  <sheetFormatPr defaultColWidth="12.5546875" defaultRowHeight="15" customHeight="1" x14ac:dyDescent="0.25"/>
  <cols>
    <col min="1" max="1" width="17.5546875" customWidth="1"/>
    <col min="2" max="2" width="30.5546875" customWidth="1"/>
    <col min="3" max="26" width="8.5546875" customWidth="1"/>
  </cols>
  <sheetData>
    <row r="1" spans="1:3" ht="12.75" customHeight="1" x14ac:dyDescent="0.25">
      <c r="A1" s="3" t="s">
        <v>11</v>
      </c>
      <c r="B1" s="3" t="s">
        <v>144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6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149</v>
      </c>
      <c r="B4" s="2" t="s">
        <v>43</v>
      </c>
      <c r="C4" s="2">
        <v>1</v>
      </c>
    </row>
    <row r="5" spans="1:3" ht="12.75" customHeight="1" x14ac:dyDescent="0.25">
      <c r="A5" s="2" t="s">
        <v>149</v>
      </c>
      <c r="B5" s="2" t="s">
        <v>21</v>
      </c>
      <c r="C5" s="2">
        <v>1</v>
      </c>
    </row>
    <row r="6" spans="1:3" ht="12.75" customHeight="1" x14ac:dyDescent="0.25">
      <c r="A6" s="2" t="s">
        <v>170</v>
      </c>
      <c r="B6" s="2" t="s">
        <v>21</v>
      </c>
      <c r="C6" s="2">
        <v>2</v>
      </c>
    </row>
    <row r="7" spans="1:3" ht="12.75" customHeight="1" x14ac:dyDescent="0.25">
      <c r="A7" s="2" t="s">
        <v>170</v>
      </c>
      <c r="B7" s="2" t="s">
        <v>24</v>
      </c>
      <c r="C7" s="2">
        <v>1</v>
      </c>
    </row>
    <row r="8" spans="1:3" ht="12.75" customHeight="1" x14ac:dyDescent="0.25">
      <c r="A8" s="2" t="s">
        <v>177</v>
      </c>
      <c r="B8" s="2" t="s">
        <v>24</v>
      </c>
      <c r="C8" s="2">
        <v>20</v>
      </c>
    </row>
    <row r="9" spans="1:3" ht="12.75" customHeight="1" x14ac:dyDescent="0.25">
      <c r="A9" s="2" t="s">
        <v>177</v>
      </c>
      <c r="B9" s="2" t="s">
        <v>21</v>
      </c>
      <c r="C9" s="2">
        <v>13</v>
      </c>
    </row>
    <row r="10" spans="1:3" ht="12.75" customHeight="1" x14ac:dyDescent="0.25">
      <c r="A10" s="2" t="s">
        <v>177</v>
      </c>
      <c r="C10" s="2">
        <v>2</v>
      </c>
    </row>
    <row r="11" spans="1:3" ht="12.75" customHeight="1" x14ac:dyDescent="0.25">
      <c r="A11" s="2" t="s">
        <v>177</v>
      </c>
      <c r="B11" s="2" t="s">
        <v>43</v>
      </c>
      <c r="C11" s="2">
        <v>3</v>
      </c>
    </row>
    <row r="12" spans="1:3" ht="12.75" customHeight="1" x14ac:dyDescent="0.25">
      <c r="A12" s="2" t="s">
        <v>254</v>
      </c>
      <c r="B12" s="2" t="s">
        <v>43</v>
      </c>
      <c r="C12" s="2">
        <v>1</v>
      </c>
    </row>
    <row r="13" spans="1:3" ht="12.75" customHeight="1" x14ac:dyDescent="0.25">
      <c r="A13" s="2" t="s">
        <v>254</v>
      </c>
      <c r="B13" s="2" t="s">
        <v>24</v>
      </c>
      <c r="C13" s="2">
        <v>1</v>
      </c>
    </row>
    <row r="14" spans="1:3" ht="12.75" customHeight="1" x14ac:dyDescent="0.25">
      <c r="A14" s="2" t="s">
        <v>254</v>
      </c>
      <c r="B14" s="2" t="s">
        <v>21</v>
      </c>
      <c r="C14" s="2">
        <v>1</v>
      </c>
    </row>
    <row r="15" spans="1:3" ht="12.75" customHeight="1" x14ac:dyDescent="0.25">
      <c r="A15" s="2" t="s">
        <v>261</v>
      </c>
      <c r="B15" s="2" t="s">
        <v>24</v>
      </c>
      <c r="C15" s="2">
        <v>2</v>
      </c>
    </row>
    <row r="16" spans="1:3" ht="12.75" customHeight="1" x14ac:dyDescent="0.25">
      <c r="A16" s="2" t="s">
        <v>261</v>
      </c>
      <c r="B16" s="2" t="s">
        <v>21</v>
      </c>
      <c r="C16" s="2">
        <v>2</v>
      </c>
    </row>
    <row r="17" spans="1:3" ht="12.75" customHeight="1" x14ac:dyDescent="0.25">
      <c r="A17" s="2" t="s">
        <v>270</v>
      </c>
      <c r="B17" s="2" t="s">
        <v>43</v>
      </c>
      <c r="C17" s="2">
        <v>1</v>
      </c>
    </row>
    <row r="18" spans="1:3" ht="12.75" customHeight="1" x14ac:dyDescent="0.25">
      <c r="A18" s="2" t="s">
        <v>270</v>
      </c>
      <c r="B18" s="2" t="s">
        <v>24</v>
      </c>
      <c r="C18" s="2">
        <v>2</v>
      </c>
    </row>
    <row r="19" spans="1:3" ht="12.75" customHeight="1" x14ac:dyDescent="0.25">
      <c r="A19" s="2" t="s">
        <v>270</v>
      </c>
      <c r="B19" s="2" t="s">
        <v>21</v>
      </c>
      <c r="C19" s="2">
        <v>2</v>
      </c>
    </row>
    <row r="20" spans="1:3" ht="12.75" customHeight="1" x14ac:dyDescent="0.25">
      <c r="A20" s="2" t="s">
        <v>281</v>
      </c>
      <c r="B20" s="2" t="s">
        <v>21</v>
      </c>
      <c r="C20" s="2">
        <v>4</v>
      </c>
    </row>
    <row r="21" spans="1:3" ht="12.75" customHeight="1" x14ac:dyDescent="0.25">
      <c r="A21" s="2" t="s">
        <v>281</v>
      </c>
      <c r="B21" s="2" t="s">
        <v>24</v>
      </c>
      <c r="C21" s="2">
        <v>32</v>
      </c>
    </row>
    <row r="22" spans="1:3" ht="12.75" customHeight="1" x14ac:dyDescent="0.25">
      <c r="A22" s="2" t="s">
        <v>281</v>
      </c>
      <c r="C22" s="2">
        <v>3</v>
      </c>
    </row>
    <row r="23" spans="1:3" ht="12.75" customHeight="1" x14ac:dyDescent="0.25">
      <c r="A23" s="2" t="s">
        <v>281</v>
      </c>
      <c r="B23" s="2" t="s">
        <v>43</v>
      </c>
      <c r="C23" s="2">
        <v>3</v>
      </c>
    </row>
    <row r="24" spans="1:3" ht="12.75" customHeight="1" x14ac:dyDescent="0.25">
      <c r="A24" s="2" t="s">
        <v>281</v>
      </c>
      <c r="B24" s="2" t="s">
        <v>330</v>
      </c>
      <c r="C24" s="2">
        <v>1</v>
      </c>
    </row>
    <row r="25" spans="1:3" ht="12.75" customHeight="1" x14ac:dyDescent="0.25">
      <c r="A25" s="2" t="s">
        <v>369</v>
      </c>
      <c r="B25" s="2" t="s">
        <v>24</v>
      </c>
      <c r="C25" s="2">
        <v>3</v>
      </c>
    </row>
    <row r="26" spans="1:3" ht="12.75" customHeight="1" x14ac:dyDescent="0.25">
      <c r="A26" s="2" t="s">
        <v>369</v>
      </c>
      <c r="B26" s="2" t="s">
        <v>21</v>
      </c>
      <c r="C26" s="2">
        <v>1</v>
      </c>
    </row>
    <row r="27" spans="1:3" ht="12.75" customHeight="1" x14ac:dyDescent="0.25">
      <c r="A27" s="2" t="s">
        <v>369</v>
      </c>
      <c r="B27" s="2" t="s">
        <v>43</v>
      </c>
      <c r="C27" s="2">
        <v>1</v>
      </c>
    </row>
    <row r="28" spans="1:3" ht="12.75" customHeight="1" x14ac:dyDescent="0.25">
      <c r="A28" s="2" t="s">
        <v>380</v>
      </c>
      <c r="B28" s="2" t="s">
        <v>24</v>
      </c>
      <c r="C28" s="2">
        <v>6</v>
      </c>
    </row>
    <row r="29" spans="1:3" ht="12.75" customHeight="1" x14ac:dyDescent="0.25">
      <c r="A29" s="2" t="s">
        <v>380</v>
      </c>
      <c r="B29" s="2" t="s">
        <v>43</v>
      </c>
      <c r="C29" s="2">
        <v>9</v>
      </c>
    </row>
    <row r="30" spans="1:3" ht="12.75" customHeight="1" x14ac:dyDescent="0.25">
      <c r="A30" s="2" t="s">
        <v>411</v>
      </c>
      <c r="B30" s="2" t="s">
        <v>24</v>
      </c>
      <c r="C30" s="2">
        <v>5</v>
      </c>
    </row>
    <row r="31" spans="1:3" ht="12.75" customHeight="1" x14ac:dyDescent="0.25">
      <c r="A31" s="2" t="s">
        <v>411</v>
      </c>
      <c r="B31" s="2" t="s">
        <v>330</v>
      </c>
      <c r="C31" s="2">
        <v>1</v>
      </c>
    </row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1" xr:uid="{00000000-0009-0000-0000-000006000000}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5E0B3"/>
  </sheetPr>
  <dimension ref="A1:C1000"/>
  <sheetViews>
    <sheetView workbookViewId="0"/>
  </sheetViews>
  <sheetFormatPr defaultColWidth="12.5546875" defaultRowHeight="15" customHeight="1" x14ac:dyDescent="0.25"/>
  <cols>
    <col min="1" max="1" width="21.5546875" customWidth="1"/>
    <col min="2" max="2" width="30.33203125" customWidth="1"/>
    <col min="3" max="26" width="8.5546875" customWidth="1"/>
  </cols>
  <sheetData>
    <row r="1" spans="1:3" ht="12.75" customHeight="1" x14ac:dyDescent="0.25">
      <c r="A1" s="3" t="s">
        <v>11</v>
      </c>
      <c r="B1" s="3" t="s">
        <v>145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8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170</v>
      </c>
      <c r="B4" s="2" t="s">
        <v>24</v>
      </c>
      <c r="C4" s="2">
        <v>3</v>
      </c>
    </row>
    <row r="5" spans="1:3" ht="12.75" customHeight="1" x14ac:dyDescent="0.25">
      <c r="A5" s="2" t="s">
        <v>177</v>
      </c>
      <c r="B5" s="2" t="s">
        <v>24</v>
      </c>
      <c r="C5" s="2">
        <v>23</v>
      </c>
    </row>
    <row r="6" spans="1:3" ht="12.75" customHeight="1" x14ac:dyDescent="0.25">
      <c r="A6" s="2" t="s">
        <v>177</v>
      </c>
      <c r="B6" s="2" t="s">
        <v>21</v>
      </c>
      <c r="C6" s="2">
        <v>12</v>
      </c>
    </row>
    <row r="7" spans="1:3" ht="12.75" customHeight="1" x14ac:dyDescent="0.25">
      <c r="A7" s="2" t="s">
        <v>177</v>
      </c>
      <c r="C7" s="2">
        <v>2</v>
      </c>
    </row>
    <row r="8" spans="1:3" ht="12.75" customHeight="1" x14ac:dyDescent="0.25">
      <c r="A8" s="2" t="s">
        <v>177</v>
      </c>
      <c r="B8" s="2" t="s">
        <v>88</v>
      </c>
      <c r="C8" s="2">
        <v>1</v>
      </c>
    </row>
    <row r="9" spans="1:3" ht="12.75" customHeight="1" x14ac:dyDescent="0.25">
      <c r="A9" s="2" t="s">
        <v>254</v>
      </c>
      <c r="B9" s="2" t="s">
        <v>43</v>
      </c>
      <c r="C9" s="2">
        <v>1</v>
      </c>
    </row>
    <row r="10" spans="1:3" ht="12.75" customHeight="1" x14ac:dyDescent="0.25">
      <c r="A10" s="2" t="s">
        <v>254</v>
      </c>
      <c r="B10" s="2" t="s">
        <v>24</v>
      </c>
      <c r="C10" s="2">
        <v>2</v>
      </c>
    </row>
    <row r="11" spans="1:3" ht="12.75" customHeight="1" x14ac:dyDescent="0.25">
      <c r="A11" s="2" t="s">
        <v>261</v>
      </c>
      <c r="B11" s="2" t="s">
        <v>21</v>
      </c>
      <c r="C11" s="2">
        <v>2</v>
      </c>
    </row>
    <row r="12" spans="1:3" ht="12.75" customHeight="1" x14ac:dyDescent="0.25">
      <c r="A12" s="2" t="s">
        <v>261</v>
      </c>
      <c r="B12" s="2" t="s">
        <v>24</v>
      </c>
      <c r="C12" s="2">
        <v>2</v>
      </c>
    </row>
    <row r="13" spans="1:3" ht="12.75" customHeight="1" x14ac:dyDescent="0.25">
      <c r="A13" s="2" t="s">
        <v>270</v>
      </c>
      <c r="B13" s="2" t="s">
        <v>24</v>
      </c>
      <c r="C13" s="2">
        <v>3</v>
      </c>
    </row>
    <row r="14" spans="1:3" ht="12.75" customHeight="1" x14ac:dyDescent="0.25">
      <c r="A14" s="2" t="s">
        <v>270</v>
      </c>
      <c r="B14" s="2" t="s">
        <v>21</v>
      </c>
      <c r="C14" s="2">
        <v>2</v>
      </c>
    </row>
    <row r="15" spans="1:3" ht="12.75" customHeight="1" x14ac:dyDescent="0.25">
      <c r="A15" s="2" t="s">
        <v>281</v>
      </c>
      <c r="B15" s="2" t="s">
        <v>24</v>
      </c>
      <c r="C15" s="2">
        <v>37</v>
      </c>
    </row>
    <row r="16" spans="1:3" ht="12.75" customHeight="1" x14ac:dyDescent="0.25">
      <c r="A16" s="2" t="s">
        <v>281</v>
      </c>
      <c r="C16" s="2">
        <v>3</v>
      </c>
    </row>
    <row r="17" spans="1:3" ht="12.75" customHeight="1" x14ac:dyDescent="0.25">
      <c r="A17" s="2" t="s">
        <v>281</v>
      </c>
      <c r="B17" s="2" t="s">
        <v>21</v>
      </c>
      <c r="C17" s="2">
        <v>2</v>
      </c>
    </row>
    <row r="18" spans="1:3" ht="12.75" customHeight="1" x14ac:dyDescent="0.25">
      <c r="A18" s="2" t="s">
        <v>281</v>
      </c>
      <c r="B18" s="2" t="s">
        <v>330</v>
      </c>
      <c r="C18" s="2">
        <v>1</v>
      </c>
    </row>
    <row r="19" spans="1:3" ht="12.75" customHeight="1" x14ac:dyDescent="0.25">
      <c r="A19" s="2" t="s">
        <v>369</v>
      </c>
      <c r="B19" s="2" t="s">
        <v>24</v>
      </c>
      <c r="C19" s="2">
        <v>3</v>
      </c>
    </row>
    <row r="20" spans="1:3" ht="12.75" customHeight="1" x14ac:dyDescent="0.25">
      <c r="A20" s="2" t="s">
        <v>369</v>
      </c>
      <c r="B20" s="2" t="s">
        <v>21</v>
      </c>
      <c r="C20" s="2">
        <v>1</v>
      </c>
    </row>
    <row r="21" spans="1:3" ht="12.75" customHeight="1" x14ac:dyDescent="0.25">
      <c r="A21" s="2" t="s">
        <v>369</v>
      </c>
      <c r="B21" s="2" t="s">
        <v>43</v>
      </c>
      <c r="C21" s="2">
        <v>1</v>
      </c>
    </row>
    <row r="22" spans="1:3" ht="12.75" customHeight="1" x14ac:dyDescent="0.25">
      <c r="A22" s="2" t="s">
        <v>380</v>
      </c>
      <c r="B22" s="2" t="s">
        <v>24</v>
      </c>
      <c r="C22" s="2">
        <v>5</v>
      </c>
    </row>
    <row r="23" spans="1:3" ht="12.75" customHeight="1" x14ac:dyDescent="0.25">
      <c r="A23" s="2" t="s">
        <v>380</v>
      </c>
      <c r="B23" s="2" t="s">
        <v>43</v>
      </c>
      <c r="C23" s="2">
        <v>10</v>
      </c>
    </row>
    <row r="24" spans="1:3" ht="12.75" customHeight="1" x14ac:dyDescent="0.25">
      <c r="A24" s="2" t="s">
        <v>411</v>
      </c>
      <c r="B24" s="2" t="s">
        <v>24</v>
      </c>
      <c r="C24" s="2">
        <v>5</v>
      </c>
    </row>
    <row r="25" spans="1:3" ht="12.75" customHeight="1" x14ac:dyDescent="0.25">
      <c r="A25" s="2" t="s">
        <v>411</v>
      </c>
      <c r="B25" s="2" t="s">
        <v>21</v>
      </c>
      <c r="C25" s="2">
        <v>1</v>
      </c>
    </row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1" xr:uid="{00000000-0009-0000-0000-000007000000}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5E0B3"/>
  </sheetPr>
  <dimension ref="A1:C1000"/>
  <sheetViews>
    <sheetView workbookViewId="0"/>
  </sheetViews>
  <sheetFormatPr defaultColWidth="12.5546875" defaultRowHeight="15" customHeight="1" x14ac:dyDescent="0.25"/>
  <cols>
    <col min="1" max="1" width="17.5546875" customWidth="1"/>
    <col min="2" max="2" width="27.109375" customWidth="1"/>
    <col min="3" max="26" width="8.5546875" customWidth="1"/>
  </cols>
  <sheetData>
    <row r="1" spans="1:3" ht="12.75" customHeight="1" x14ac:dyDescent="0.25">
      <c r="A1" s="3" t="s">
        <v>11</v>
      </c>
      <c r="B1" s="3" t="s">
        <v>146</v>
      </c>
      <c r="C1" s="3" t="s">
        <v>140</v>
      </c>
    </row>
    <row r="2" spans="1:3" ht="12.75" customHeight="1" x14ac:dyDescent="0.25">
      <c r="A2" s="2" t="s">
        <v>149</v>
      </c>
      <c r="B2" s="2" t="s">
        <v>24</v>
      </c>
      <c r="C2" s="2">
        <v>7</v>
      </c>
    </row>
    <row r="3" spans="1:3" ht="12.75" customHeight="1" x14ac:dyDescent="0.25">
      <c r="A3" s="2" t="s">
        <v>149</v>
      </c>
      <c r="C3" s="2">
        <v>2</v>
      </c>
    </row>
    <row r="4" spans="1:3" ht="12.75" customHeight="1" x14ac:dyDescent="0.25">
      <c r="A4" s="2" t="s">
        <v>149</v>
      </c>
      <c r="B4" s="2" t="s">
        <v>21</v>
      </c>
      <c r="C4" s="2">
        <v>1</v>
      </c>
    </row>
    <row r="5" spans="1:3" ht="12.75" customHeight="1" x14ac:dyDescent="0.25">
      <c r="A5" s="2" t="s">
        <v>170</v>
      </c>
      <c r="B5" s="2" t="s">
        <v>24</v>
      </c>
      <c r="C5" s="2">
        <v>3</v>
      </c>
    </row>
    <row r="6" spans="1:3" ht="12.75" customHeight="1" x14ac:dyDescent="0.25">
      <c r="A6" s="2" t="s">
        <v>177</v>
      </c>
      <c r="B6" s="2" t="s">
        <v>24</v>
      </c>
      <c r="C6" s="2">
        <v>22</v>
      </c>
    </row>
    <row r="7" spans="1:3" ht="12.75" customHeight="1" x14ac:dyDescent="0.25">
      <c r="A7" s="2" t="s">
        <v>177</v>
      </c>
      <c r="B7" s="2" t="s">
        <v>21</v>
      </c>
      <c r="C7" s="2">
        <v>13</v>
      </c>
    </row>
    <row r="8" spans="1:3" ht="12.75" customHeight="1" x14ac:dyDescent="0.25">
      <c r="A8" s="2" t="s">
        <v>177</v>
      </c>
      <c r="C8" s="2">
        <v>2</v>
      </c>
    </row>
    <row r="9" spans="1:3" ht="12.75" customHeight="1" x14ac:dyDescent="0.25">
      <c r="A9" s="2" t="s">
        <v>177</v>
      </c>
      <c r="B9" s="2" t="s">
        <v>88</v>
      </c>
      <c r="C9" s="2">
        <v>1</v>
      </c>
    </row>
    <row r="10" spans="1:3" ht="12.75" customHeight="1" x14ac:dyDescent="0.25">
      <c r="A10" s="2" t="s">
        <v>254</v>
      </c>
      <c r="B10" s="2" t="s">
        <v>43</v>
      </c>
      <c r="C10" s="2">
        <v>1</v>
      </c>
    </row>
    <row r="11" spans="1:3" ht="12.75" customHeight="1" x14ac:dyDescent="0.25">
      <c r="A11" s="2" t="s">
        <v>254</v>
      </c>
      <c r="B11" s="2" t="s">
        <v>24</v>
      </c>
      <c r="C11" s="2">
        <v>2</v>
      </c>
    </row>
    <row r="12" spans="1:3" ht="12.75" customHeight="1" x14ac:dyDescent="0.25">
      <c r="A12" s="2" t="s">
        <v>261</v>
      </c>
      <c r="B12" s="2" t="s">
        <v>21</v>
      </c>
      <c r="C12" s="2">
        <v>2</v>
      </c>
    </row>
    <row r="13" spans="1:3" ht="12.75" customHeight="1" x14ac:dyDescent="0.25">
      <c r="A13" s="2" t="s">
        <v>261</v>
      </c>
      <c r="B13" s="2" t="s">
        <v>24</v>
      </c>
      <c r="C13" s="2">
        <v>2</v>
      </c>
    </row>
    <row r="14" spans="1:3" ht="12.75" customHeight="1" x14ac:dyDescent="0.25">
      <c r="A14" s="2" t="s">
        <v>270</v>
      </c>
      <c r="B14" s="2" t="s">
        <v>24</v>
      </c>
      <c r="C14" s="2">
        <v>3</v>
      </c>
    </row>
    <row r="15" spans="1:3" ht="12.75" customHeight="1" x14ac:dyDescent="0.25">
      <c r="A15" s="2" t="s">
        <v>270</v>
      </c>
      <c r="B15" s="2" t="s">
        <v>21</v>
      </c>
      <c r="C15" s="2">
        <v>2</v>
      </c>
    </row>
    <row r="16" spans="1:3" ht="12.75" customHeight="1" x14ac:dyDescent="0.25">
      <c r="A16" s="2" t="s">
        <v>281</v>
      </c>
      <c r="B16" s="2" t="s">
        <v>24</v>
      </c>
      <c r="C16" s="2">
        <v>36</v>
      </c>
    </row>
    <row r="17" spans="1:3" ht="12.75" customHeight="1" x14ac:dyDescent="0.25">
      <c r="A17" s="2" t="s">
        <v>281</v>
      </c>
      <c r="C17" s="2">
        <v>3</v>
      </c>
    </row>
    <row r="18" spans="1:3" ht="12.75" customHeight="1" x14ac:dyDescent="0.25">
      <c r="A18" s="2" t="s">
        <v>281</v>
      </c>
      <c r="B18" s="2" t="s">
        <v>21</v>
      </c>
      <c r="C18" s="2">
        <v>2</v>
      </c>
    </row>
    <row r="19" spans="1:3" ht="12.75" customHeight="1" x14ac:dyDescent="0.25">
      <c r="A19" s="2" t="s">
        <v>281</v>
      </c>
      <c r="B19" s="2" t="s">
        <v>330</v>
      </c>
      <c r="C19" s="2">
        <v>1</v>
      </c>
    </row>
    <row r="20" spans="1:3" ht="12.75" customHeight="1" x14ac:dyDescent="0.25">
      <c r="A20" s="2" t="s">
        <v>281</v>
      </c>
      <c r="B20" s="2" t="s">
        <v>43</v>
      </c>
      <c r="C20" s="2">
        <v>1</v>
      </c>
    </row>
    <row r="21" spans="1:3" ht="12.75" customHeight="1" x14ac:dyDescent="0.25">
      <c r="A21" s="2" t="s">
        <v>369</v>
      </c>
      <c r="B21" s="2" t="s">
        <v>24</v>
      </c>
      <c r="C21" s="2">
        <v>4</v>
      </c>
    </row>
    <row r="22" spans="1:3" ht="12.75" customHeight="1" x14ac:dyDescent="0.25">
      <c r="A22" s="2" t="s">
        <v>369</v>
      </c>
      <c r="B22" s="2" t="s">
        <v>21</v>
      </c>
      <c r="C22" s="2">
        <v>1</v>
      </c>
    </row>
    <row r="23" spans="1:3" ht="12.75" customHeight="1" x14ac:dyDescent="0.25">
      <c r="A23" s="2" t="s">
        <v>380</v>
      </c>
      <c r="B23" s="2" t="s">
        <v>24</v>
      </c>
      <c r="C23" s="2">
        <v>4</v>
      </c>
    </row>
    <row r="24" spans="1:3" ht="12.75" customHeight="1" x14ac:dyDescent="0.25">
      <c r="A24" s="2" t="s">
        <v>380</v>
      </c>
      <c r="B24" s="2" t="s">
        <v>43</v>
      </c>
      <c r="C24" s="2">
        <v>10</v>
      </c>
    </row>
    <row r="25" spans="1:3" ht="12.75" customHeight="1" x14ac:dyDescent="0.25">
      <c r="A25" s="2" t="s">
        <v>380</v>
      </c>
      <c r="B25" s="2" t="s">
        <v>21</v>
      </c>
      <c r="C25" s="2">
        <v>1</v>
      </c>
    </row>
    <row r="26" spans="1:3" ht="12.75" customHeight="1" x14ac:dyDescent="0.25">
      <c r="A26" s="2" t="s">
        <v>411</v>
      </c>
      <c r="B26" s="2" t="s">
        <v>24</v>
      </c>
      <c r="C26" s="2">
        <v>5</v>
      </c>
    </row>
    <row r="27" spans="1:3" ht="12.75" customHeight="1" x14ac:dyDescent="0.25">
      <c r="A27" s="2" t="s">
        <v>411</v>
      </c>
      <c r="B27" s="2" t="s">
        <v>21</v>
      </c>
      <c r="C27" s="2">
        <v>1</v>
      </c>
    </row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C1" xr:uid="{00000000-0009-0000-0000-000008000000}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3EE855C9C3B4EA90D6E159351817B" ma:contentTypeVersion="15" ma:contentTypeDescription="Create a new document." ma:contentTypeScope="" ma:versionID="5a3107f5cd6bbdae9e57b29862d8e451">
  <xsd:schema xmlns:xsd="http://www.w3.org/2001/XMLSchema" xmlns:xs="http://www.w3.org/2001/XMLSchema" xmlns:p="http://schemas.microsoft.com/office/2006/metadata/properties" xmlns:ns2="a23e9128-ee04-4b27-9029-3f07c60595eb" xmlns:ns3="6bc9bbed-e640-4358-b5d0-e4fdeab7c388" targetNamespace="http://schemas.microsoft.com/office/2006/metadata/properties" ma:root="true" ma:fieldsID="47d214b7d23b2ccfe9870efd54bf47bd" ns2:_="" ns3:_="">
    <xsd:import namespace="a23e9128-ee04-4b27-9029-3f07c60595eb"/>
    <xsd:import namespace="6bc9bbed-e640-4358-b5d0-e4fdeab7c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e9128-ee04-4b27-9029-3f07c6059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f5b2418-9866-4f65-8893-00ce0c598a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9bbed-e640-4358-b5d0-e4fdeab7c3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4297ed-c82c-4d04-a9e2-b5b33e1db8be}" ma:internalName="TaxCatchAll" ma:showField="CatchAllData" ma:web="6bc9bbed-e640-4358-b5d0-e4fdeab7c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78766E-5E0B-4EF9-94F2-B4E8085C1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e9128-ee04-4b27-9029-3f07c60595eb"/>
    <ds:schemaRef ds:uri="6bc9bbed-e640-4358-b5d0-e4fdeab7c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DE76D-2B3E-4DB6-A81E-10C7EEBE8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METHODOLOGY</vt:lpstr>
      <vt:lpstr>Wales Lakes in NPs</vt:lpstr>
      <vt:lpstr>wales_lakes_c2</vt:lpstr>
      <vt:lpstr>wales_lakes_c3</vt:lpstr>
      <vt:lpstr>England Lakes in NPs</vt:lpstr>
      <vt:lpstr>2013_eng_lakes</vt:lpstr>
      <vt:lpstr>2014_eng_lakes</vt:lpstr>
      <vt:lpstr>2015_eng_lakes</vt:lpstr>
      <vt:lpstr>2016_eng_lakes</vt:lpstr>
      <vt:lpstr>2019_eng_lakes</vt:lpstr>
      <vt:lpstr>2022_eng_lakes</vt:lpstr>
      <vt:lpstr>WALES TOTALS</vt:lpstr>
      <vt:lpstr>ENGLAND TOTALS</vt:lpstr>
      <vt:lpstr>ALL Good or Above (2013-2019)</vt:lpstr>
      <vt:lpstr>DARTMOOR</vt:lpstr>
      <vt:lpstr>EXMOOR</vt:lpstr>
      <vt:lpstr>NEW FOREST</vt:lpstr>
      <vt:lpstr>LAKE DISTRICT</vt:lpstr>
      <vt:lpstr>NORTH YORK MOORS</vt:lpstr>
      <vt:lpstr>NORTHUMBERLAND</vt:lpstr>
      <vt:lpstr>PEAK DISTRICT</vt:lpstr>
      <vt:lpstr>SOUTH DOWNS</vt:lpstr>
      <vt:lpstr>THE BROADS</vt:lpstr>
      <vt:lpstr>YORKSHIRE DALES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Gareth Ludkin</cp:lastModifiedBy>
  <cp:revision/>
  <dcterms:created xsi:type="dcterms:W3CDTF">2024-02-16T14:25:40Z</dcterms:created>
  <dcterms:modified xsi:type="dcterms:W3CDTF">2024-08-12T15:36:39Z</dcterms:modified>
  <cp:category/>
  <cp:contentStatus/>
</cp:coreProperties>
</file>